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8115" activeTab="5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</sheets>
  <definedNames/>
  <calcPr fullCalcOnLoad="1"/>
</workbook>
</file>

<file path=xl/sharedStrings.xml><?xml version="1.0" encoding="utf-8"?>
<sst xmlns="http://schemas.openxmlformats.org/spreadsheetml/2006/main" count="759" uniqueCount="364">
  <si>
    <t>Nazwisko i imię</t>
  </si>
  <si>
    <t>Nr zestawu</t>
  </si>
  <si>
    <t>Szkoła</t>
  </si>
  <si>
    <t>R1</t>
  </si>
  <si>
    <t>R2</t>
  </si>
  <si>
    <t>R3</t>
  </si>
  <si>
    <t>R4</t>
  </si>
  <si>
    <t>R5</t>
  </si>
  <si>
    <t>R6</t>
  </si>
  <si>
    <t>R7</t>
  </si>
  <si>
    <t>R8</t>
  </si>
  <si>
    <t>SUMA</t>
  </si>
  <si>
    <t>Ciurej Mateusz</t>
  </si>
  <si>
    <t>Cygan Tomasz</t>
  </si>
  <si>
    <t xml:space="preserve">Łątka Bogdan </t>
  </si>
  <si>
    <t>Kusek Leon</t>
  </si>
  <si>
    <t>Płaneta Filip</t>
  </si>
  <si>
    <t xml:space="preserve">Rzeszuto Dariusz </t>
  </si>
  <si>
    <t>Chodek Arkadiusz</t>
  </si>
  <si>
    <t>Ślwia Kamil</t>
  </si>
  <si>
    <t>Pajdo Karol</t>
  </si>
  <si>
    <t>Rokita Konrad</t>
  </si>
  <si>
    <t xml:space="preserve">Szachajew Albert </t>
  </si>
  <si>
    <t>Prendota Michał</t>
  </si>
  <si>
    <t>Pyzik Bartłomiej</t>
  </si>
  <si>
    <t>Mróz Dominik</t>
  </si>
  <si>
    <t>Krawiec Kamil</t>
  </si>
  <si>
    <t>Bień Jakub</t>
  </si>
  <si>
    <t xml:space="preserve">Prusak Dawid </t>
  </si>
  <si>
    <t>Zmarzły Michał</t>
  </si>
  <si>
    <t>Dembiński Piotr</t>
  </si>
  <si>
    <t>Maciaś Marcin</t>
  </si>
  <si>
    <t>Kopacz Michał</t>
  </si>
  <si>
    <t>Świątek Kornel</t>
  </si>
  <si>
    <t xml:space="preserve">Piątek Mariusz </t>
  </si>
  <si>
    <t xml:space="preserve">Moskal Mateusz </t>
  </si>
  <si>
    <t>Buchacz Miłosz</t>
  </si>
  <si>
    <t>Drwal Franciszek</t>
  </si>
  <si>
    <t>Ramian Jan</t>
  </si>
  <si>
    <t>Strzesak Dawid</t>
  </si>
  <si>
    <t>Pachowicz Kamil</t>
  </si>
  <si>
    <t>Bulanda Maciej</t>
  </si>
  <si>
    <t>Zblewski Sebastian</t>
  </si>
  <si>
    <t>Sieradzki Piotr</t>
  </si>
  <si>
    <t>Jakubowski Konrad</t>
  </si>
  <si>
    <t>Kozioł Mateusz</t>
  </si>
  <si>
    <t>Leszkiewicz Krzysztof</t>
  </si>
  <si>
    <t>Kropiowski Miłosz</t>
  </si>
  <si>
    <t>Rusin Przemysław</t>
  </si>
  <si>
    <t xml:space="preserve">Mierzwa Mikołaj </t>
  </si>
  <si>
    <t xml:space="preserve">Budzik Mateusz </t>
  </si>
  <si>
    <t>Jeleń Dominik</t>
  </si>
  <si>
    <t xml:space="preserve">Walkowicz Dawid </t>
  </si>
  <si>
    <t>Stepek Sebastian</t>
  </si>
  <si>
    <t>Nowak Karol</t>
  </si>
  <si>
    <t>Baniak Tobiasz</t>
  </si>
  <si>
    <t>Ramian  Jakub</t>
  </si>
  <si>
    <t xml:space="preserve">Zaklikiewicz Przemysław </t>
  </si>
  <si>
    <t>Stanula Szymon</t>
  </si>
  <si>
    <t>Baran Kamil</t>
  </si>
  <si>
    <t>Trytko Albert</t>
  </si>
  <si>
    <t>Poniewierski Kamil</t>
  </si>
  <si>
    <t>Duda Adam</t>
  </si>
  <si>
    <t>Burzec Bartosz</t>
  </si>
  <si>
    <t>Zając Michał</t>
  </si>
  <si>
    <t>Chłopek Kacper</t>
  </si>
  <si>
    <t>Morawiec Mateusz</t>
  </si>
  <si>
    <t>Gurgul Krzysztof</t>
  </si>
  <si>
    <t xml:space="preserve">Chronowski Mateusz </t>
  </si>
  <si>
    <t>Piszczek Wojciech</t>
  </si>
  <si>
    <t xml:space="preserve">Cholewa Bartłomiej </t>
  </si>
  <si>
    <t>Mikos Miłosz</t>
  </si>
  <si>
    <t>Zięborak Jakub</t>
  </si>
  <si>
    <t xml:space="preserve">Chmura Dawid </t>
  </si>
  <si>
    <t xml:space="preserve">B. Arkadiusz </t>
  </si>
  <si>
    <t>Haraf Kacper</t>
  </si>
  <si>
    <t>Jamróg Kacper</t>
  </si>
  <si>
    <t>Siedlik Rafał</t>
  </si>
  <si>
    <t>Szot Kacper</t>
  </si>
  <si>
    <t>Kasztelewicz Krzysztof</t>
  </si>
  <si>
    <t>Mikos Patryk</t>
  </si>
  <si>
    <t>Nędza Kamil</t>
  </si>
  <si>
    <t>Kuczera Łukasz</t>
  </si>
  <si>
    <t>Rawiński Filip</t>
  </si>
  <si>
    <t>Nawrocki Piotr</t>
  </si>
  <si>
    <t>Duda Jarosław</t>
  </si>
  <si>
    <t>Nowak Miłosz</t>
  </si>
  <si>
    <t>Siedlik Marcin</t>
  </si>
  <si>
    <t>Gołąb Patryk</t>
  </si>
  <si>
    <t>Zbylut Dawid</t>
  </si>
  <si>
    <t>Starzec Michał</t>
  </si>
  <si>
    <t>Niedźwiedzki Dawid</t>
  </si>
  <si>
    <t>Nalepka Radosław</t>
  </si>
  <si>
    <t>Sakłak Adrian</t>
  </si>
  <si>
    <t>Piaskowy Kacper</t>
  </si>
  <si>
    <t>Maciaś Mariusz</t>
  </si>
  <si>
    <t>Kurdziel Kamil</t>
  </si>
  <si>
    <t>Holeczko Oskar</t>
  </si>
  <si>
    <t>Iwaniec Kamil</t>
  </si>
  <si>
    <t>Żelazko Arkadiusz</t>
  </si>
  <si>
    <t>Jakóbczyk Kamil</t>
  </si>
  <si>
    <t>Fido Maciej</t>
  </si>
  <si>
    <t xml:space="preserve">Kapustka Mateusz </t>
  </si>
  <si>
    <t>Motyk Michał</t>
  </si>
  <si>
    <t xml:space="preserve">Siembab Dawid </t>
  </si>
  <si>
    <t>Plebanek Paweł</t>
  </si>
  <si>
    <t xml:space="preserve">Hebda Patryk </t>
  </si>
  <si>
    <t>Czapkowicz Dawid</t>
  </si>
  <si>
    <t>Żelaźnik Damian</t>
  </si>
  <si>
    <t xml:space="preserve">Zegar Krzystof </t>
  </si>
  <si>
    <t>Gryboś Bartek</t>
  </si>
  <si>
    <t>Stanuch Konrad</t>
  </si>
  <si>
    <t>Niemiec Bartłomiej</t>
  </si>
  <si>
    <t>Witeszek Oskar</t>
  </si>
  <si>
    <t>Chudy Michał</t>
  </si>
  <si>
    <t>Zając Marcin</t>
  </si>
  <si>
    <t xml:space="preserve">Angulski Remik </t>
  </si>
  <si>
    <t>Korus Kacper</t>
  </si>
  <si>
    <t>Firek Bartłomeiej</t>
  </si>
  <si>
    <t>Łabuda Michał</t>
  </si>
  <si>
    <t>Gancarz Bartłomiej</t>
  </si>
  <si>
    <t xml:space="preserve">Kłusek Adrian </t>
  </si>
  <si>
    <t>Padło Walter</t>
  </si>
  <si>
    <t>Kędzior Maksymilian</t>
  </si>
  <si>
    <t>Buchowicz Radek</t>
  </si>
  <si>
    <t>Merchut Dominik</t>
  </si>
  <si>
    <t xml:space="preserve">Kaczor Dawid </t>
  </si>
  <si>
    <t>Kumorek Kamil</t>
  </si>
  <si>
    <t>Karaś Patryk</t>
  </si>
  <si>
    <t xml:space="preserve">Drygaś Jarosław </t>
  </si>
  <si>
    <t xml:space="preserve">Srotko Krzysztof </t>
  </si>
  <si>
    <t>Słowik Sławomir</t>
  </si>
  <si>
    <t>Solak Sebastian</t>
  </si>
  <si>
    <t>Strucharz Sebastian</t>
  </si>
  <si>
    <t>Burnat Wiktor</t>
  </si>
  <si>
    <t>Garbacz Michał</t>
  </si>
  <si>
    <t>Podoluch Adam</t>
  </si>
  <si>
    <t>Kucajda Mateusz</t>
  </si>
  <si>
    <t>Iwaniec Patryk</t>
  </si>
  <si>
    <t>Kapa Szymon</t>
  </si>
  <si>
    <t>Galas Tomasz</t>
  </si>
  <si>
    <t>Kuciel Konrad</t>
  </si>
  <si>
    <t xml:space="preserve">Stachura Mateusz </t>
  </si>
  <si>
    <t>Szczepański Damian</t>
  </si>
  <si>
    <t>Hajduk Bartłomiej</t>
  </si>
  <si>
    <t>Marszałek Krzysztof</t>
  </si>
  <si>
    <t>Biliński Bartosz</t>
  </si>
  <si>
    <t>Ślusarski Piotr</t>
  </si>
  <si>
    <t>Iwaniec Artur</t>
  </si>
  <si>
    <t>Kozioł Jakub</t>
  </si>
  <si>
    <t>Wałaszek Sebastian</t>
  </si>
  <si>
    <t>Gajewski Hubert</t>
  </si>
  <si>
    <t>Jurczyński Sebastian</t>
  </si>
  <si>
    <t>Pietraszewski Kamil</t>
  </si>
  <si>
    <t>Ogryzek Michał</t>
  </si>
  <si>
    <t>Sztorc Krystian</t>
  </si>
  <si>
    <t>Bogacz Damian</t>
  </si>
  <si>
    <t xml:space="preserve">Myka Krystian </t>
  </si>
  <si>
    <t>ZSP Tarnów</t>
  </si>
  <si>
    <t>I LO Tarnów</t>
  </si>
  <si>
    <t>ZSEG Tarnów</t>
  </si>
  <si>
    <t>ZSME Tarnów</t>
  </si>
  <si>
    <t>ZSP Żabno</t>
  </si>
  <si>
    <t>ZSB Tarnów</t>
  </si>
  <si>
    <t>III LO Tarnów</t>
  </si>
  <si>
    <t>ZSO i Z Gromnik</t>
  </si>
  <si>
    <t xml:space="preserve">XVI LO Tarnów </t>
  </si>
  <si>
    <t>ZSP Ryglice</t>
  </si>
  <si>
    <t>Ponadgimn. Dz. Karabin 2015/16</t>
  </si>
  <si>
    <t>Ponadgimn. CHŁ. Karabin 2015/16</t>
  </si>
  <si>
    <t xml:space="preserve">Szkoła </t>
  </si>
  <si>
    <t>Ponadgimn. Chł. Pistolet 2015/16</t>
  </si>
  <si>
    <t>Serafińska Ewa</t>
  </si>
  <si>
    <t>Wąż Olga</t>
  </si>
  <si>
    <t xml:space="preserve">Armatys Monika </t>
  </si>
  <si>
    <t>Jackowska Regina</t>
  </si>
  <si>
    <t>Kuczkowska Anna</t>
  </si>
  <si>
    <t xml:space="preserve">Widło Anna </t>
  </si>
  <si>
    <t xml:space="preserve">Legutki Anna </t>
  </si>
  <si>
    <t>Kruk Wiktoria</t>
  </si>
  <si>
    <t xml:space="preserve">Mądro Klaudia </t>
  </si>
  <si>
    <t xml:space="preserve">Marciniec Dominika </t>
  </si>
  <si>
    <t xml:space="preserve">Łukasik Justyna </t>
  </si>
  <si>
    <t>Sarad Elżbieta</t>
  </si>
  <si>
    <t xml:space="preserve">Kijowska Dominika </t>
  </si>
  <si>
    <t>Wieńć Olga</t>
  </si>
  <si>
    <t>Przepióra Julia</t>
  </si>
  <si>
    <t xml:space="preserve">Migda Marzena </t>
  </si>
  <si>
    <t>Bojdo Patrycja</t>
  </si>
  <si>
    <t xml:space="preserve">Drużba Karolina </t>
  </si>
  <si>
    <t>Wolsza Aleksandra</t>
  </si>
  <si>
    <t xml:space="preserve">Krzemińska Klaudia </t>
  </si>
  <si>
    <t>Smutek Dominika</t>
  </si>
  <si>
    <t xml:space="preserve">Kloch Magda </t>
  </si>
  <si>
    <t xml:space="preserve">Matras Julita </t>
  </si>
  <si>
    <t xml:space="preserve">Brożek Wiktoria </t>
  </si>
  <si>
    <t>Maćko Monika</t>
  </si>
  <si>
    <t xml:space="preserve">Czerwińska Adrainna </t>
  </si>
  <si>
    <t xml:space="preserve">Stasik Karolina </t>
  </si>
  <si>
    <t xml:space="preserve">Kałuża Karolina </t>
  </si>
  <si>
    <t xml:space="preserve">Rajska Ewa </t>
  </si>
  <si>
    <t xml:space="preserve">Osyszko Aleksandra </t>
  </si>
  <si>
    <t>Stanula Gabriela</t>
  </si>
  <si>
    <t xml:space="preserve">Olearczyk Beata </t>
  </si>
  <si>
    <t>Gurga Anita</t>
  </si>
  <si>
    <t>Nowak Anita</t>
  </si>
  <si>
    <t>Popek Patrycja</t>
  </si>
  <si>
    <t>Paprota Natalia</t>
  </si>
  <si>
    <t>Kosiorowska Daria</t>
  </si>
  <si>
    <t>Malisz Daria</t>
  </si>
  <si>
    <t xml:space="preserve">Kita Agnieszka </t>
  </si>
  <si>
    <t>Paszkowska Edyta</t>
  </si>
  <si>
    <t>Kabat Dominika</t>
  </si>
  <si>
    <t xml:space="preserve">Kacla Gabriela </t>
  </si>
  <si>
    <t>Trytek Edyta</t>
  </si>
  <si>
    <t xml:space="preserve">Ryba Klaudia </t>
  </si>
  <si>
    <t xml:space="preserve">Grodny Gabriela </t>
  </si>
  <si>
    <t xml:space="preserve">Kawula Paulina </t>
  </si>
  <si>
    <t>Klich Karolina</t>
  </si>
  <si>
    <t xml:space="preserve">Rafalant Jana </t>
  </si>
  <si>
    <t xml:space="preserve">Drewko Klaudia </t>
  </si>
  <si>
    <t xml:space="preserve">Trela Natalia </t>
  </si>
  <si>
    <t xml:space="preserve">Jurys Ala </t>
  </si>
  <si>
    <t xml:space="preserve">Urban Dominika </t>
  </si>
  <si>
    <t xml:space="preserve">Pacana Kinga </t>
  </si>
  <si>
    <t>Leszkiewicz Olga</t>
  </si>
  <si>
    <t xml:space="preserve">Biała Patrycja </t>
  </si>
  <si>
    <t>Przeklasa Wiktoria</t>
  </si>
  <si>
    <t>Prusak Anna</t>
  </si>
  <si>
    <t xml:space="preserve">Świętek Monika </t>
  </si>
  <si>
    <t>Chorąży Paulina</t>
  </si>
  <si>
    <t>Stanowska Klaudia</t>
  </si>
  <si>
    <t>Szwalec Weronika</t>
  </si>
  <si>
    <t>Wiatr Wiktoria</t>
  </si>
  <si>
    <t>Wojtaszek Gabriela</t>
  </si>
  <si>
    <t xml:space="preserve">Kruczek Katarzyna </t>
  </si>
  <si>
    <t xml:space="preserve">Podlasiewicz Wiktoria </t>
  </si>
  <si>
    <t xml:space="preserve">Guc Paulina </t>
  </si>
  <si>
    <t xml:space="preserve">Sobarnia Sylwia </t>
  </si>
  <si>
    <t>Stono Kinga</t>
  </si>
  <si>
    <t>Kosiba Wiktoria</t>
  </si>
  <si>
    <t>Solarz Aleksandra</t>
  </si>
  <si>
    <t xml:space="preserve">Koza Natalia </t>
  </si>
  <si>
    <t>Stojewska Magda</t>
  </si>
  <si>
    <t xml:space="preserve">Cygan Małgorzata </t>
  </si>
  <si>
    <t>Zielińska Aleksandra</t>
  </si>
  <si>
    <t>Kos Magdalena</t>
  </si>
  <si>
    <t xml:space="preserve">Świątek Małgorzata </t>
  </si>
  <si>
    <t>Klucznik Kinga</t>
  </si>
  <si>
    <t>Myszkowska Daria</t>
  </si>
  <si>
    <t>Madej Joanna</t>
  </si>
  <si>
    <t>Curyło Izabela</t>
  </si>
  <si>
    <t>Hołda Monika</t>
  </si>
  <si>
    <t>Wójtowicz Klaudia</t>
  </si>
  <si>
    <t>Stojewska Anna</t>
  </si>
  <si>
    <t>Korpacka Mariola</t>
  </si>
  <si>
    <t xml:space="preserve">Kiwior Katarzyna </t>
  </si>
  <si>
    <t xml:space="preserve">Jędryka Joanna </t>
  </si>
  <si>
    <t>Grabiec Klaudia</t>
  </si>
  <si>
    <t xml:space="preserve">Polańska Magdalena </t>
  </si>
  <si>
    <t xml:space="preserve">Przeklasa Anna </t>
  </si>
  <si>
    <t>Kiwior Monika</t>
  </si>
  <si>
    <t xml:space="preserve">Kmak Aldona </t>
  </si>
  <si>
    <t xml:space="preserve">Nadolska Ewelina </t>
  </si>
  <si>
    <t xml:space="preserve">Wołek Karolina </t>
  </si>
  <si>
    <t xml:space="preserve">Stochmal Magdalena </t>
  </si>
  <si>
    <t>Kiełb Wioletta</t>
  </si>
  <si>
    <t xml:space="preserve">Kurzydło Katarzyna </t>
  </si>
  <si>
    <t xml:space="preserve">Koryga Ewelina </t>
  </si>
  <si>
    <t xml:space="preserve">Kogut Magdalena </t>
  </si>
  <si>
    <t xml:space="preserve">Wojtanowska Klaudia </t>
  </si>
  <si>
    <t>Wróblewska Maria</t>
  </si>
  <si>
    <t>Noga Natalia</t>
  </si>
  <si>
    <t>Maciaszek Oliwia</t>
  </si>
  <si>
    <t>Wielgus Konrad</t>
  </si>
  <si>
    <t>Bolek Szymon</t>
  </si>
  <si>
    <t>Adamczyk Jakub</t>
  </si>
  <si>
    <t>Mordawski Piotr</t>
  </si>
  <si>
    <t>Kogut Wojciech</t>
  </si>
  <si>
    <t>Dobraniewski Jan</t>
  </si>
  <si>
    <t>Tenerowcz Sławomir</t>
  </si>
  <si>
    <t>Płachta Jakub</t>
  </si>
  <si>
    <t xml:space="preserve">Wielgus Maciej </t>
  </si>
  <si>
    <t>Kukułka Jan</t>
  </si>
  <si>
    <t>Knapik Marcin</t>
  </si>
  <si>
    <t xml:space="preserve">Majerczyk Dawid </t>
  </si>
  <si>
    <t xml:space="preserve">Kaczocha Mateusz </t>
  </si>
  <si>
    <t>Rękas Maciej</t>
  </si>
  <si>
    <t>Kosiba Mateusz</t>
  </si>
  <si>
    <t>Piechnik Filip</t>
  </si>
  <si>
    <t>Tomasiewicz Dawid</t>
  </si>
  <si>
    <t>Żurawski Mateusz</t>
  </si>
  <si>
    <t>Tryba Grzegorz</t>
  </si>
  <si>
    <t>Maciaszek Krzysztof</t>
  </si>
  <si>
    <t>Stec Paweł</t>
  </si>
  <si>
    <t>Toporkiewicz Maciej</t>
  </si>
  <si>
    <t>Mleczko Marek</t>
  </si>
  <si>
    <t>Latawski Bartłomiej</t>
  </si>
  <si>
    <t>Nowak Szymon</t>
  </si>
  <si>
    <t>Ciężkowski Mikołaj</t>
  </si>
  <si>
    <t>Rępała Michał</t>
  </si>
  <si>
    <t>Zawadzki Patryk</t>
  </si>
  <si>
    <t>Podyma Paweł</t>
  </si>
  <si>
    <t>Myszkowski Hubert</t>
  </si>
  <si>
    <t xml:space="preserve">Micek Krzysztof </t>
  </si>
  <si>
    <t>Bieś Łukasz</t>
  </si>
  <si>
    <t>Kramarczyk Miłosz</t>
  </si>
  <si>
    <t>Kwiek Wojciech</t>
  </si>
  <si>
    <t>Sebelak Adrian</t>
  </si>
  <si>
    <t>Kurdziel Sebastian</t>
  </si>
  <si>
    <t>Sobacki Hubert</t>
  </si>
  <si>
    <t>Antczak Rafał</t>
  </si>
  <si>
    <t>Ponadgimn. Dz. Pistolet 2015/16</t>
  </si>
  <si>
    <t xml:space="preserve">Nazwisko i imię </t>
  </si>
  <si>
    <t>Żurek Anita</t>
  </si>
  <si>
    <t xml:space="preserve">Grabeus Dominika </t>
  </si>
  <si>
    <t>Sygnator Sylwia</t>
  </si>
  <si>
    <t xml:space="preserve">Jamro Ilona </t>
  </si>
  <si>
    <t>Żymuła Kinga</t>
  </si>
  <si>
    <t>Kipa Sabina</t>
  </si>
  <si>
    <t>Martyka Wiktoria</t>
  </si>
  <si>
    <t>Kiełbasa Aleksandra</t>
  </si>
  <si>
    <t>Staniec Patrycja</t>
  </si>
  <si>
    <t>Rutka Barbara</t>
  </si>
  <si>
    <t xml:space="preserve">Sosnowska Anna </t>
  </si>
  <si>
    <t>Ryba Małgorzata</t>
  </si>
  <si>
    <t>Kuzio Violetta</t>
  </si>
  <si>
    <t xml:space="preserve">Augustyn Arkadia </t>
  </si>
  <si>
    <t xml:space="preserve">Kacała Kamila </t>
  </si>
  <si>
    <t>Muniak Elwira</t>
  </si>
  <si>
    <t>Zając Aleksandra</t>
  </si>
  <si>
    <t>Kantek Anna</t>
  </si>
  <si>
    <t xml:space="preserve">Łakoma Natalia </t>
  </si>
  <si>
    <t>Wacławik Joanna</t>
  </si>
  <si>
    <t xml:space="preserve">Jaszczur Patrycja </t>
  </si>
  <si>
    <t xml:space="preserve">Guzik Patrycja </t>
  </si>
  <si>
    <t xml:space="preserve">Tabor Dominika </t>
  </si>
  <si>
    <t>Lp.</t>
  </si>
  <si>
    <t>XVI LO Tarnów</t>
  </si>
  <si>
    <t>Szkoła - dziewczęta</t>
  </si>
  <si>
    <t xml:space="preserve">Bęben Tomasz </t>
  </si>
  <si>
    <t>Fijołek Sebastian</t>
  </si>
  <si>
    <t>Kądzielawa Kasper</t>
  </si>
  <si>
    <t>Dacko Sebastian</t>
  </si>
  <si>
    <t>Warchoł Piotr</t>
  </si>
  <si>
    <t>Nowak Tomasz</t>
  </si>
  <si>
    <t>Jękot Michał</t>
  </si>
  <si>
    <t>Sura Tomasz</t>
  </si>
  <si>
    <t>Pinas Arkadiusz</t>
  </si>
  <si>
    <t>Białas Dawid</t>
  </si>
  <si>
    <t>Szkoła - chłopcy</t>
  </si>
  <si>
    <t>Piasecki Miłosz</t>
  </si>
  <si>
    <t>Leśniak Szymon</t>
  </si>
  <si>
    <t>Ciurej Patryk</t>
  </si>
  <si>
    <t>Jasak Kamil</t>
  </si>
  <si>
    <t>Dorosz Michał</t>
  </si>
  <si>
    <t>Stoszko Konrad</t>
  </si>
  <si>
    <t>ZST Tarnów</t>
  </si>
  <si>
    <t>Piertuszka Mikołaj</t>
  </si>
  <si>
    <t>Gruszka Magdalena</t>
  </si>
  <si>
    <t>Kamiński Karol</t>
  </si>
  <si>
    <t>…..</t>
  </si>
  <si>
    <t>ok.</t>
  </si>
  <si>
    <t>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</si>
</sst>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20"/>
      <name val="Czcionka tekstu podstawowego"/>
      <family val="2"/>
    </font>
    <font>
      <b/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11"/>
      <color rgb="FF7030A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  <cellStyle name="Złe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3"/>
  <sheetViews>
    <sheetView zoomScalePageLayoutView="0" workbookViewId="0" topLeftCell="A25">
      <selection activeCell="I39" sqref="I39"/>
    </sheetView>
  </sheetViews>
  <sheetFormatPr defaultColWidth="9.140625" defaultRowHeight="15"/>
  <cols>
    <col min="1" max="1" width="30.140625" style="0" customWidth="1"/>
    <col min="2" max="2" width="11.28125" style="11" customWidth="1"/>
    <col min="3" max="3" width="19.140625" style="0" customWidth="1"/>
    <col min="4" max="12" width="9.140625" style="11" customWidth="1"/>
    <col min="13" max="13" width="20.57421875" style="0" customWidth="1"/>
  </cols>
  <sheetData>
    <row r="1" ht="15">
      <c r="A1" s="5" t="s">
        <v>169</v>
      </c>
    </row>
    <row r="2" spans="1:13" ht="15">
      <c r="A2" s="3" t="s">
        <v>0</v>
      </c>
      <c r="B2" s="12" t="s">
        <v>1</v>
      </c>
      <c r="C2" s="3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3"/>
    </row>
    <row r="3" spans="1:12" ht="15">
      <c r="A3" s="1" t="s">
        <v>13</v>
      </c>
      <c r="B3" s="11">
        <v>15</v>
      </c>
      <c r="C3" s="2" t="s">
        <v>159</v>
      </c>
      <c r="D3" s="11">
        <v>192</v>
      </c>
      <c r="E3" s="11">
        <v>194</v>
      </c>
      <c r="F3" s="11">
        <v>192</v>
      </c>
      <c r="G3" s="11">
        <v>192</v>
      </c>
      <c r="H3" s="11">
        <v>187</v>
      </c>
      <c r="I3" s="11">
        <v>188</v>
      </c>
      <c r="L3" s="11">
        <f aca="true" t="shared" si="0" ref="L3:L34">SUM(D3:K3)</f>
        <v>1145</v>
      </c>
    </row>
    <row r="4" spans="1:12" ht="15">
      <c r="A4" s="1" t="s">
        <v>14</v>
      </c>
      <c r="B4" s="11">
        <v>40</v>
      </c>
      <c r="C4" s="2" t="s">
        <v>159</v>
      </c>
      <c r="D4" s="11">
        <v>190</v>
      </c>
      <c r="E4" s="11">
        <v>186</v>
      </c>
      <c r="F4" s="11">
        <v>186</v>
      </c>
      <c r="G4" s="11">
        <v>192</v>
      </c>
      <c r="H4" s="11">
        <v>190</v>
      </c>
      <c r="I4" s="11">
        <v>192</v>
      </c>
      <c r="L4" s="11">
        <f t="shared" si="0"/>
        <v>1136</v>
      </c>
    </row>
    <row r="5" spans="1:12" ht="15">
      <c r="A5" s="1" t="s">
        <v>16</v>
      </c>
      <c r="B5" s="11">
        <v>136</v>
      </c>
      <c r="C5" s="2" t="s">
        <v>159</v>
      </c>
      <c r="D5" s="11">
        <v>178</v>
      </c>
      <c r="E5" s="11">
        <v>183</v>
      </c>
      <c r="F5" s="11">
        <v>179</v>
      </c>
      <c r="G5" s="11">
        <v>181</v>
      </c>
      <c r="H5" s="11">
        <v>183</v>
      </c>
      <c r="I5" s="11">
        <v>187</v>
      </c>
      <c r="L5" s="11">
        <f t="shared" si="0"/>
        <v>1091</v>
      </c>
    </row>
    <row r="6" spans="1:12" ht="15">
      <c r="A6" s="1" t="s">
        <v>57</v>
      </c>
      <c r="B6" s="11">
        <v>290</v>
      </c>
      <c r="C6" s="2" t="s">
        <v>159</v>
      </c>
      <c r="D6" s="11">
        <v>164</v>
      </c>
      <c r="E6" s="11">
        <v>164</v>
      </c>
      <c r="F6" s="11">
        <v>176</v>
      </c>
      <c r="G6" s="11">
        <v>181</v>
      </c>
      <c r="H6" s="11">
        <v>179</v>
      </c>
      <c r="I6" s="11">
        <v>181</v>
      </c>
      <c r="L6" s="11">
        <f t="shared" si="0"/>
        <v>1045</v>
      </c>
    </row>
    <row r="7" spans="1:12" ht="15">
      <c r="A7" s="1" t="s">
        <v>20</v>
      </c>
      <c r="B7" s="11">
        <v>28</v>
      </c>
      <c r="C7" s="2" t="s">
        <v>159</v>
      </c>
      <c r="D7" s="11">
        <v>153</v>
      </c>
      <c r="E7" s="11">
        <v>177</v>
      </c>
      <c r="F7" s="11">
        <v>174</v>
      </c>
      <c r="G7" s="11">
        <v>171</v>
      </c>
      <c r="H7" s="11">
        <v>178</v>
      </c>
      <c r="I7" s="11">
        <v>184</v>
      </c>
      <c r="L7" s="11">
        <f t="shared" si="0"/>
        <v>1037</v>
      </c>
    </row>
    <row r="8" spans="1:12" ht="15">
      <c r="A8" s="1" t="s">
        <v>38</v>
      </c>
      <c r="B8" s="11">
        <v>47</v>
      </c>
      <c r="C8" s="2" t="s">
        <v>159</v>
      </c>
      <c r="D8" s="11">
        <v>171</v>
      </c>
      <c r="E8" s="11">
        <v>162</v>
      </c>
      <c r="F8" s="11">
        <v>177</v>
      </c>
      <c r="G8" s="11">
        <v>175</v>
      </c>
      <c r="H8" s="11">
        <v>171</v>
      </c>
      <c r="I8" s="11">
        <v>176</v>
      </c>
      <c r="L8" s="11">
        <f t="shared" si="0"/>
        <v>1032</v>
      </c>
    </row>
    <row r="9" spans="1:12" ht="15">
      <c r="A9" s="1" t="s">
        <v>56</v>
      </c>
      <c r="B9" s="11">
        <v>49</v>
      </c>
      <c r="C9" s="2" t="s">
        <v>159</v>
      </c>
      <c r="D9" s="11">
        <v>160</v>
      </c>
      <c r="E9" s="11">
        <v>165</v>
      </c>
      <c r="F9" s="11">
        <v>175</v>
      </c>
      <c r="G9" s="11">
        <v>161</v>
      </c>
      <c r="H9" s="11">
        <v>150</v>
      </c>
      <c r="I9" s="11">
        <v>157</v>
      </c>
      <c r="L9" s="11">
        <f t="shared" si="0"/>
        <v>968</v>
      </c>
    </row>
    <row r="10" spans="1:12" ht="15">
      <c r="A10" s="1" t="s">
        <v>79</v>
      </c>
      <c r="B10" s="11">
        <v>27</v>
      </c>
      <c r="C10" s="2" t="s">
        <v>159</v>
      </c>
      <c r="D10" s="11">
        <v>143</v>
      </c>
      <c r="E10" s="11">
        <v>152</v>
      </c>
      <c r="F10" s="11">
        <v>169</v>
      </c>
      <c r="G10" s="11">
        <v>160</v>
      </c>
      <c r="H10" s="11">
        <v>155</v>
      </c>
      <c r="I10" s="11">
        <v>161</v>
      </c>
      <c r="L10" s="11">
        <f t="shared" si="0"/>
        <v>940</v>
      </c>
    </row>
    <row r="11" spans="1:12" ht="15">
      <c r="A11" s="1" t="s">
        <v>32</v>
      </c>
      <c r="B11" s="11">
        <v>198</v>
      </c>
      <c r="C11" s="2" t="s">
        <v>159</v>
      </c>
      <c r="D11" s="11">
        <v>172</v>
      </c>
      <c r="E11" s="11">
        <v>170</v>
      </c>
      <c r="F11" s="11">
        <v>0</v>
      </c>
      <c r="G11" s="11">
        <v>180</v>
      </c>
      <c r="H11" s="11">
        <v>173</v>
      </c>
      <c r="I11" s="11">
        <v>178</v>
      </c>
      <c r="L11" s="11">
        <f t="shared" si="0"/>
        <v>873</v>
      </c>
    </row>
    <row r="12" spans="1:12" ht="15">
      <c r="A12" s="1" t="s">
        <v>48</v>
      </c>
      <c r="B12" s="11">
        <v>22</v>
      </c>
      <c r="C12" s="2" t="s">
        <v>159</v>
      </c>
      <c r="D12" s="11">
        <v>168</v>
      </c>
      <c r="E12" s="11">
        <v>157</v>
      </c>
      <c r="F12" s="11">
        <v>170</v>
      </c>
      <c r="G12" s="11">
        <v>0</v>
      </c>
      <c r="H12" s="11">
        <v>171</v>
      </c>
      <c r="I12" s="11">
        <v>164</v>
      </c>
      <c r="L12" s="11">
        <f t="shared" si="0"/>
        <v>830</v>
      </c>
    </row>
    <row r="13" spans="1:12" ht="15">
      <c r="A13" s="1" t="s">
        <v>84</v>
      </c>
      <c r="B13" s="11">
        <v>400</v>
      </c>
      <c r="C13" s="2" t="s">
        <v>159</v>
      </c>
      <c r="D13" s="11">
        <v>0</v>
      </c>
      <c r="E13" s="11">
        <v>151</v>
      </c>
      <c r="F13" s="11">
        <v>160</v>
      </c>
      <c r="G13" s="11">
        <v>158</v>
      </c>
      <c r="H13" s="11">
        <v>153</v>
      </c>
      <c r="I13" s="11">
        <v>155</v>
      </c>
      <c r="L13" s="11">
        <f t="shared" si="0"/>
        <v>777</v>
      </c>
    </row>
    <row r="14" spans="1:12" ht="15">
      <c r="A14" s="1" t="s">
        <v>127</v>
      </c>
      <c r="B14" s="11">
        <v>291</v>
      </c>
      <c r="C14" s="2" t="s">
        <v>159</v>
      </c>
      <c r="D14" s="11">
        <v>109</v>
      </c>
      <c r="E14" s="11">
        <v>124</v>
      </c>
      <c r="F14" s="11">
        <v>166</v>
      </c>
      <c r="G14" s="11">
        <v>145</v>
      </c>
      <c r="H14" s="11">
        <v>0</v>
      </c>
      <c r="I14" s="11">
        <v>137</v>
      </c>
      <c r="L14" s="11">
        <f t="shared" si="0"/>
        <v>681</v>
      </c>
    </row>
    <row r="15" spans="1:12" ht="15">
      <c r="A15" s="1" t="s">
        <v>93</v>
      </c>
      <c r="B15" s="11">
        <v>410</v>
      </c>
      <c r="C15" s="2" t="s">
        <v>159</v>
      </c>
      <c r="D15" s="11">
        <v>0</v>
      </c>
      <c r="E15" s="11">
        <v>147</v>
      </c>
      <c r="F15" s="11">
        <v>173</v>
      </c>
      <c r="G15" s="11">
        <v>0</v>
      </c>
      <c r="H15" s="11">
        <v>162</v>
      </c>
      <c r="I15" s="11">
        <v>178</v>
      </c>
      <c r="L15" s="11">
        <f t="shared" si="0"/>
        <v>660</v>
      </c>
    </row>
    <row r="16" spans="1:12" ht="15">
      <c r="A16" s="1" t="s">
        <v>76</v>
      </c>
      <c r="B16" s="11">
        <v>402</v>
      </c>
      <c r="C16" s="2" t="s">
        <v>159</v>
      </c>
      <c r="D16" s="11">
        <v>0</v>
      </c>
      <c r="E16" s="11">
        <v>154</v>
      </c>
      <c r="F16" s="11">
        <v>156</v>
      </c>
      <c r="G16" s="11">
        <v>155</v>
      </c>
      <c r="H16" s="11">
        <v>146</v>
      </c>
      <c r="I16" s="11">
        <v>0</v>
      </c>
      <c r="L16" s="11">
        <f t="shared" si="0"/>
        <v>611</v>
      </c>
    </row>
    <row r="17" spans="1:12" ht="15">
      <c r="A17" s="1" t="s">
        <v>358</v>
      </c>
      <c r="B17" s="11">
        <v>438</v>
      </c>
      <c r="C17" s="2" t="s">
        <v>159</v>
      </c>
      <c r="D17" s="11">
        <v>0</v>
      </c>
      <c r="E17" s="11">
        <v>0</v>
      </c>
      <c r="F17" s="11">
        <v>0</v>
      </c>
      <c r="G17" s="11">
        <v>0</v>
      </c>
      <c r="H17" s="11">
        <v>184</v>
      </c>
      <c r="I17" s="11">
        <v>172</v>
      </c>
      <c r="L17" s="11">
        <f t="shared" si="0"/>
        <v>356</v>
      </c>
    </row>
    <row r="18" spans="1:12" ht="15">
      <c r="A18" s="1" t="s">
        <v>156</v>
      </c>
      <c r="B18" s="11">
        <v>34</v>
      </c>
      <c r="C18" s="2" t="s">
        <v>159</v>
      </c>
      <c r="D18" s="11">
        <v>0</v>
      </c>
      <c r="E18" s="11">
        <v>150</v>
      </c>
      <c r="F18" s="11">
        <v>172</v>
      </c>
      <c r="G18" s="11">
        <v>0</v>
      </c>
      <c r="H18" s="11">
        <v>0</v>
      </c>
      <c r="I18" s="11">
        <v>0</v>
      </c>
      <c r="L18" s="11">
        <f t="shared" si="0"/>
        <v>322</v>
      </c>
    </row>
    <row r="19" spans="1:12" ht="15">
      <c r="A19" s="1" t="s">
        <v>43</v>
      </c>
      <c r="B19" s="11">
        <v>30</v>
      </c>
      <c r="C19" s="2" t="s">
        <v>159</v>
      </c>
      <c r="D19" s="11">
        <v>169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L19" s="11">
        <f t="shared" si="0"/>
        <v>169</v>
      </c>
    </row>
    <row r="20" spans="1:12" ht="15">
      <c r="A20" s="1" t="s">
        <v>51</v>
      </c>
      <c r="B20" s="11">
        <v>25</v>
      </c>
      <c r="C20" s="2" t="s">
        <v>159</v>
      </c>
      <c r="D20" s="11">
        <v>166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L20" s="11">
        <f t="shared" si="0"/>
        <v>166</v>
      </c>
    </row>
    <row r="21" spans="1:12" ht="15">
      <c r="A21" s="1" t="s">
        <v>77</v>
      </c>
      <c r="B21" s="11">
        <v>26</v>
      </c>
      <c r="C21" s="2" t="s">
        <v>159</v>
      </c>
      <c r="D21" s="11">
        <v>153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L21" s="11">
        <f t="shared" si="0"/>
        <v>153</v>
      </c>
    </row>
    <row r="22" spans="1:12" ht="15">
      <c r="A22" s="1" t="s">
        <v>89</v>
      </c>
      <c r="B22" s="11">
        <v>286</v>
      </c>
      <c r="C22" s="2" t="s">
        <v>159</v>
      </c>
      <c r="D22" s="11">
        <v>149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L22" s="11">
        <f t="shared" si="0"/>
        <v>149</v>
      </c>
    </row>
    <row r="23" spans="1:12" ht="15">
      <c r="A23" s="1" t="s">
        <v>136</v>
      </c>
      <c r="B23" s="11">
        <v>21</v>
      </c>
      <c r="C23" s="2" t="s">
        <v>159</v>
      </c>
      <c r="D23" s="11">
        <v>116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L23" s="11">
        <f t="shared" si="0"/>
        <v>116</v>
      </c>
    </row>
    <row r="24" spans="1:12" ht="15">
      <c r="A24" s="1" t="s">
        <v>43</v>
      </c>
      <c r="B24" s="11">
        <v>45</v>
      </c>
      <c r="C24" s="2" t="s">
        <v>159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L24" s="11">
        <f t="shared" si="0"/>
        <v>0</v>
      </c>
    </row>
    <row r="25" spans="1:12" ht="15">
      <c r="A25" s="1" t="s">
        <v>23</v>
      </c>
      <c r="B25" s="11">
        <v>160</v>
      </c>
      <c r="C25" s="2" t="s">
        <v>164</v>
      </c>
      <c r="D25" s="11">
        <v>174</v>
      </c>
      <c r="E25" s="11">
        <v>176</v>
      </c>
      <c r="F25" s="11">
        <v>179</v>
      </c>
      <c r="G25" s="11">
        <v>182</v>
      </c>
      <c r="H25" s="11">
        <v>182</v>
      </c>
      <c r="I25" s="11">
        <v>174</v>
      </c>
      <c r="L25" s="11">
        <f t="shared" si="0"/>
        <v>1067</v>
      </c>
    </row>
    <row r="26" spans="1:12" ht="15">
      <c r="A26" s="1" t="s">
        <v>27</v>
      </c>
      <c r="B26" s="11">
        <v>127</v>
      </c>
      <c r="C26" s="2" t="s">
        <v>164</v>
      </c>
      <c r="D26" s="11">
        <v>175</v>
      </c>
      <c r="E26" s="11">
        <v>169</v>
      </c>
      <c r="F26" s="11">
        <v>167</v>
      </c>
      <c r="G26" s="11">
        <v>172</v>
      </c>
      <c r="H26" s="11">
        <v>164</v>
      </c>
      <c r="I26" s="11">
        <v>183</v>
      </c>
      <c r="L26" s="11">
        <f t="shared" si="0"/>
        <v>1030</v>
      </c>
    </row>
    <row r="27" spans="1:12" ht="15">
      <c r="A27" s="1" t="s">
        <v>30</v>
      </c>
      <c r="B27" s="11">
        <v>199</v>
      </c>
      <c r="C27" s="2" t="s">
        <v>164</v>
      </c>
      <c r="D27" s="11">
        <v>173</v>
      </c>
      <c r="E27" s="11">
        <v>165</v>
      </c>
      <c r="F27" s="11">
        <v>173</v>
      </c>
      <c r="G27" s="11">
        <v>177</v>
      </c>
      <c r="H27" s="11">
        <v>171</v>
      </c>
      <c r="I27" s="11">
        <v>170</v>
      </c>
      <c r="L27" s="11">
        <f t="shared" si="0"/>
        <v>1029</v>
      </c>
    </row>
    <row r="28" spans="1:12" ht="15">
      <c r="A28" s="1" t="s">
        <v>44</v>
      </c>
      <c r="B28" s="11">
        <v>283</v>
      </c>
      <c r="C28" s="2" t="s">
        <v>164</v>
      </c>
      <c r="D28" s="11">
        <v>164</v>
      </c>
      <c r="E28" s="11">
        <v>169</v>
      </c>
      <c r="F28" s="11">
        <v>174</v>
      </c>
      <c r="G28" s="11">
        <v>167</v>
      </c>
      <c r="H28" s="11">
        <v>172</v>
      </c>
      <c r="I28" s="11">
        <v>169</v>
      </c>
      <c r="L28" s="11">
        <f t="shared" si="0"/>
        <v>1015</v>
      </c>
    </row>
    <row r="29" spans="1:12" ht="15">
      <c r="A29" s="1" t="s">
        <v>58</v>
      </c>
      <c r="B29" s="11">
        <v>194</v>
      </c>
      <c r="C29" s="2" t="s">
        <v>164</v>
      </c>
      <c r="D29" s="11">
        <v>133</v>
      </c>
      <c r="E29" s="11">
        <v>164</v>
      </c>
      <c r="F29" s="11">
        <v>144</v>
      </c>
      <c r="G29" s="11">
        <v>157</v>
      </c>
      <c r="H29" s="11">
        <v>169</v>
      </c>
      <c r="I29" s="11">
        <v>170</v>
      </c>
      <c r="L29" s="11">
        <f t="shared" si="0"/>
        <v>937</v>
      </c>
    </row>
    <row r="30" spans="1:12" ht="15">
      <c r="A30" s="1" t="s">
        <v>115</v>
      </c>
      <c r="B30" s="11">
        <v>193</v>
      </c>
      <c r="C30" s="2" t="s">
        <v>164</v>
      </c>
      <c r="D30" s="11">
        <v>116</v>
      </c>
      <c r="E30" s="11">
        <v>131</v>
      </c>
      <c r="F30" s="11">
        <v>164</v>
      </c>
      <c r="G30" s="11">
        <v>150</v>
      </c>
      <c r="H30" s="11">
        <v>161</v>
      </c>
      <c r="I30" s="11">
        <v>159</v>
      </c>
      <c r="L30" s="11">
        <f t="shared" si="0"/>
        <v>881</v>
      </c>
    </row>
    <row r="31" spans="1:12" ht="15">
      <c r="A31" s="1" t="s">
        <v>33</v>
      </c>
      <c r="B31" s="11">
        <v>195</v>
      </c>
      <c r="C31" s="2" t="s">
        <v>164</v>
      </c>
      <c r="D31" s="11">
        <v>172</v>
      </c>
      <c r="E31" s="11">
        <v>170</v>
      </c>
      <c r="F31" s="11">
        <v>176</v>
      </c>
      <c r="G31" s="11">
        <v>162</v>
      </c>
      <c r="H31" s="11">
        <v>0</v>
      </c>
      <c r="I31" s="11">
        <v>163</v>
      </c>
      <c r="L31" s="11">
        <f t="shared" si="0"/>
        <v>843</v>
      </c>
    </row>
    <row r="32" spans="1:12" ht="15">
      <c r="A32" s="1" t="s">
        <v>61</v>
      </c>
      <c r="B32" s="11">
        <v>146</v>
      </c>
      <c r="C32" s="2" t="s">
        <v>164</v>
      </c>
      <c r="D32" s="11">
        <v>163</v>
      </c>
      <c r="E32" s="11">
        <v>159</v>
      </c>
      <c r="F32" s="11">
        <v>170</v>
      </c>
      <c r="G32" s="11">
        <v>0</v>
      </c>
      <c r="H32" s="11">
        <v>167</v>
      </c>
      <c r="I32" s="11">
        <v>170</v>
      </c>
      <c r="L32" s="11">
        <f t="shared" si="0"/>
        <v>829</v>
      </c>
    </row>
    <row r="33" spans="1:12" ht="15">
      <c r="A33" s="1" t="s">
        <v>342</v>
      </c>
      <c r="B33" s="11">
        <v>415</v>
      </c>
      <c r="C33" s="2" t="s">
        <v>164</v>
      </c>
      <c r="D33" s="11">
        <v>0</v>
      </c>
      <c r="E33" s="11">
        <v>0</v>
      </c>
      <c r="F33" s="11">
        <v>144</v>
      </c>
      <c r="G33" s="11">
        <v>162</v>
      </c>
      <c r="H33" s="11">
        <v>166</v>
      </c>
      <c r="I33" s="11">
        <v>155</v>
      </c>
      <c r="L33" s="11">
        <f t="shared" si="0"/>
        <v>627</v>
      </c>
    </row>
    <row r="34" spans="1:12" ht="15">
      <c r="A34" s="1" t="s">
        <v>355</v>
      </c>
      <c r="B34" s="11">
        <v>436</v>
      </c>
      <c r="C34" s="2" t="s">
        <v>164</v>
      </c>
      <c r="D34" s="11">
        <v>0</v>
      </c>
      <c r="E34" s="11">
        <v>0</v>
      </c>
      <c r="F34" s="11">
        <v>0</v>
      </c>
      <c r="G34" s="11">
        <v>0</v>
      </c>
      <c r="H34" s="11">
        <v>66</v>
      </c>
      <c r="I34" s="11">
        <v>117</v>
      </c>
      <c r="L34" s="11">
        <f t="shared" si="0"/>
        <v>183</v>
      </c>
    </row>
    <row r="35" spans="1:12" ht="15">
      <c r="A35" s="1" t="s">
        <v>29</v>
      </c>
      <c r="B35" s="11">
        <v>187</v>
      </c>
      <c r="C35" s="2" t="s">
        <v>164</v>
      </c>
      <c r="D35" s="11">
        <v>174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L35" s="11">
        <f aca="true" t="shared" si="1" ref="L35:L66">SUM(D35:K35)</f>
        <v>174</v>
      </c>
    </row>
    <row r="36" spans="1:12" ht="15">
      <c r="A36" s="1" t="s">
        <v>351</v>
      </c>
      <c r="B36" s="11">
        <v>433</v>
      </c>
      <c r="C36" s="2" t="s">
        <v>164</v>
      </c>
      <c r="D36" s="11">
        <v>0</v>
      </c>
      <c r="E36" s="11">
        <v>0</v>
      </c>
      <c r="F36" s="11">
        <v>0</v>
      </c>
      <c r="G36" s="11">
        <v>159</v>
      </c>
      <c r="H36" s="11">
        <v>0</v>
      </c>
      <c r="I36" s="11">
        <v>0</v>
      </c>
      <c r="L36" s="11">
        <f t="shared" si="1"/>
        <v>159</v>
      </c>
    </row>
    <row r="37" spans="1:12" ht="15">
      <c r="A37" s="1" t="s">
        <v>352</v>
      </c>
      <c r="B37" s="11">
        <v>434</v>
      </c>
      <c r="C37" s="2" t="s">
        <v>164</v>
      </c>
      <c r="D37" s="11">
        <v>0</v>
      </c>
      <c r="E37" s="11">
        <v>0</v>
      </c>
      <c r="F37" s="11">
        <v>0</v>
      </c>
      <c r="G37" s="11">
        <v>152</v>
      </c>
      <c r="H37" s="11">
        <v>0</v>
      </c>
      <c r="I37" s="11">
        <v>0</v>
      </c>
      <c r="L37" s="11">
        <f t="shared" si="1"/>
        <v>152</v>
      </c>
    </row>
    <row r="38" spans="1:12" ht="15">
      <c r="A38" s="1" t="s">
        <v>354</v>
      </c>
      <c r="B38" s="11">
        <v>435</v>
      </c>
      <c r="C38" s="2" t="s">
        <v>164</v>
      </c>
      <c r="D38" s="11">
        <v>0</v>
      </c>
      <c r="E38" s="11">
        <v>0</v>
      </c>
      <c r="F38" s="11">
        <v>0</v>
      </c>
      <c r="G38" s="11">
        <v>0</v>
      </c>
      <c r="H38" s="11">
        <v>99</v>
      </c>
      <c r="I38" s="11">
        <v>0</v>
      </c>
      <c r="L38" s="11">
        <f t="shared" si="1"/>
        <v>99</v>
      </c>
    </row>
    <row r="39" spans="1:12" ht="15">
      <c r="A39" s="1" t="s">
        <v>28</v>
      </c>
      <c r="B39" s="11">
        <v>130</v>
      </c>
      <c r="C39" s="2" t="s">
        <v>166</v>
      </c>
      <c r="D39" s="11">
        <v>168</v>
      </c>
      <c r="E39" s="11">
        <v>175</v>
      </c>
      <c r="F39" s="11">
        <v>181</v>
      </c>
      <c r="G39" s="11">
        <v>174</v>
      </c>
      <c r="H39" s="11">
        <v>0</v>
      </c>
      <c r="I39" s="11">
        <v>171</v>
      </c>
      <c r="L39" s="11">
        <f t="shared" si="1"/>
        <v>869</v>
      </c>
    </row>
    <row r="40" spans="1:12" ht="15">
      <c r="A40" s="1" t="s">
        <v>65</v>
      </c>
      <c r="B40" s="11">
        <v>134</v>
      </c>
      <c r="C40" s="2" t="s">
        <v>166</v>
      </c>
      <c r="D40" s="11">
        <v>148</v>
      </c>
      <c r="E40" s="11">
        <v>161</v>
      </c>
      <c r="F40" s="11">
        <v>128</v>
      </c>
      <c r="G40" s="11">
        <v>150</v>
      </c>
      <c r="H40" s="11">
        <v>0</v>
      </c>
      <c r="I40" s="11">
        <v>0</v>
      </c>
      <c r="L40" s="11">
        <f t="shared" si="1"/>
        <v>587</v>
      </c>
    </row>
    <row r="41" spans="1:12" ht="15">
      <c r="A41" s="1" t="s">
        <v>122</v>
      </c>
      <c r="B41" s="11">
        <v>140</v>
      </c>
      <c r="C41" s="2" t="s">
        <v>166</v>
      </c>
      <c r="D41" s="11">
        <v>124</v>
      </c>
      <c r="E41" s="11">
        <v>126</v>
      </c>
      <c r="F41" s="11">
        <v>101</v>
      </c>
      <c r="G41" s="11">
        <v>149</v>
      </c>
      <c r="H41" s="11">
        <v>0</v>
      </c>
      <c r="I41" s="11">
        <v>0</v>
      </c>
      <c r="L41" s="11">
        <f t="shared" si="1"/>
        <v>500</v>
      </c>
    </row>
    <row r="42" spans="1:12" ht="15">
      <c r="A42" s="1" t="s">
        <v>353</v>
      </c>
      <c r="B42" s="11">
        <v>139</v>
      </c>
      <c r="C42" s="2" t="s">
        <v>166</v>
      </c>
      <c r="D42" s="11">
        <v>0</v>
      </c>
      <c r="E42" s="11">
        <v>0</v>
      </c>
      <c r="F42" s="11">
        <v>0</v>
      </c>
      <c r="G42" s="11">
        <v>139</v>
      </c>
      <c r="H42" s="11">
        <v>0</v>
      </c>
      <c r="I42" s="11">
        <v>0</v>
      </c>
      <c r="L42" s="11">
        <f t="shared" si="1"/>
        <v>139</v>
      </c>
    </row>
    <row r="43" spans="1:12" ht="15">
      <c r="A43" s="1" t="s">
        <v>107</v>
      </c>
      <c r="B43" s="11">
        <v>142</v>
      </c>
      <c r="C43" s="2" t="s">
        <v>166</v>
      </c>
      <c r="D43" s="11">
        <v>137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L43" s="11">
        <f t="shared" si="1"/>
        <v>137</v>
      </c>
    </row>
    <row r="44" spans="1:12" ht="15">
      <c r="A44" s="1" t="s">
        <v>135</v>
      </c>
      <c r="B44" s="11">
        <v>129</v>
      </c>
      <c r="C44" s="2" t="s">
        <v>166</v>
      </c>
      <c r="D44" s="11">
        <v>118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L44" s="11">
        <f t="shared" si="1"/>
        <v>118</v>
      </c>
    </row>
    <row r="45" spans="1:12" ht="15">
      <c r="A45" s="1" t="s">
        <v>360</v>
      </c>
      <c r="B45" s="11">
        <v>443</v>
      </c>
      <c r="C45" s="2" t="s">
        <v>166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79</v>
      </c>
      <c r="L45" s="11">
        <f t="shared" si="1"/>
        <v>79</v>
      </c>
    </row>
    <row r="46" spans="1:12" ht="15">
      <c r="A46" s="1" t="s">
        <v>34</v>
      </c>
      <c r="B46" s="11">
        <v>184</v>
      </c>
      <c r="C46" s="2" t="s">
        <v>163</v>
      </c>
      <c r="D46" s="11">
        <v>172</v>
      </c>
      <c r="E46" s="11">
        <v>168</v>
      </c>
      <c r="F46" s="11">
        <v>175</v>
      </c>
      <c r="G46" s="11">
        <v>155</v>
      </c>
      <c r="H46" s="11">
        <v>176</v>
      </c>
      <c r="I46" s="11">
        <v>174</v>
      </c>
      <c r="L46" s="11">
        <f t="shared" si="1"/>
        <v>1020</v>
      </c>
    </row>
    <row r="47" spans="1:12" ht="15">
      <c r="A47" s="1" t="s">
        <v>35</v>
      </c>
      <c r="B47" s="11">
        <v>331</v>
      </c>
      <c r="C47" s="2" t="s">
        <v>163</v>
      </c>
      <c r="D47" s="11">
        <v>172</v>
      </c>
      <c r="E47" s="11">
        <v>162</v>
      </c>
      <c r="F47" s="11">
        <v>175</v>
      </c>
      <c r="G47" s="11">
        <v>164</v>
      </c>
      <c r="H47" s="11">
        <v>164</v>
      </c>
      <c r="I47" s="11">
        <v>169</v>
      </c>
      <c r="L47" s="11">
        <f t="shared" si="1"/>
        <v>1006</v>
      </c>
    </row>
    <row r="48" spans="1:12" ht="15">
      <c r="A48" s="1" t="s">
        <v>52</v>
      </c>
      <c r="B48" s="11">
        <v>330</v>
      </c>
      <c r="C48" s="2" t="s">
        <v>163</v>
      </c>
      <c r="D48" s="11">
        <v>166</v>
      </c>
      <c r="E48" s="11">
        <v>154</v>
      </c>
      <c r="F48" s="11">
        <v>160</v>
      </c>
      <c r="G48" s="11">
        <v>163</v>
      </c>
      <c r="H48" s="11">
        <v>152</v>
      </c>
      <c r="I48" s="11">
        <v>175</v>
      </c>
      <c r="L48" s="11">
        <f t="shared" si="1"/>
        <v>970</v>
      </c>
    </row>
    <row r="49" spans="1:12" ht="15">
      <c r="A49" s="1" t="s">
        <v>94</v>
      </c>
      <c r="B49" s="11">
        <v>237</v>
      </c>
      <c r="C49" s="2" t="s">
        <v>163</v>
      </c>
      <c r="D49" s="11">
        <v>140</v>
      </c>
      <c r="E49" s="11">
        <v>147</v>
      </c>
      <c r="F49" s="11">
        <v>167</v>
      </c>
      <c r="G49" s="11">
        <v>160</v>
      </c>
      <c r="H49" s="11">
        <v>152</v>
      </c>
      <c r="I49" s="11">
        <v>163</v>
      </c>
      <c r="L49" s="11">
        <f t="shared" si="1"/>
        <v>929</v>
      </c>
    </row>
    <row r="50" spans="1:12" ht="15">
      <c r="A50" s="1" t="s">
        <v>62</v>
      </c>
      <c r="B50" s="11">
        <v>247</v>
      </c>
      <c r="C50" s="2" t="s">
        <v>163</v>
      </c>
      <c r="D50" s="11">
        <v>163</v>
      </c>
      <c r="E50" s="11">
        <v>143</v>
      </c>
      <c r="F50" s="11">
        <v>151</v>
      </c>
      <c r="G50" s="11">
        <v>148</v>
      </c>
      <c r="H50" s="11">
        <v>150</v>
      </c>
      <c r="I50" s="11">
        <v>149</v>
      </c>
      <c r="L50" s="11">
        <f t="shared" si="1"/>
        <v>904</v>
      </c>
    </row>
    <row r="51" spans="1:12" ht="15">
      <c r="A51" s="1" t="s">
        <v>69</v>
      </c>
      <c r="B51" s="11">
        <v>250</v>
      </c>
      <c r="C51" s="2" t="s">
        <v>163</v>
      </c>
      <c r="D51" s="11">
        <v>159</v>
      </c>
      <c r="E51" s="11">
        <v>145</v>
      </c>
      <c r="F51" s="11">
        <v>169</v>
      </c>
      <c r="G51" s="11">
        <v>152</v>
      </c>
      <c r="H51" s="11">
        <v>148</v>
      </c>
      <c r="I51" s="11">
        <v>131</v>
      </c>
      <c r="L51" s="11">
        <f t="shared" si="1"/>
        <v>904</v>
      </c>
    </row>
    <row r="52" spans="1:12" ht="15">
      <c r="A52" s="1" t="s">
        <v>50</v>
      </c>
      <c r="B52" s="11">
        <v>236</v>
      </c>
      <c r="C52" s="2" t="s">
        <v>163</v>
      </c>
      <c r="D52" s="11">
        <v>155</v>
      </c>
      <c r="E52" s="11">
        <v>167</v>
      </c>
      <c r="F52" s="11">
        <v>148</v>
      </c>
      <c r="G52" s="11">
        <v>134</v>
      </c>
      <c r="H52" s="11">
        <v>148</v>
      </c>
      <c r="I52" s="11">
        <v>145</v>
      </c>
      <c r="L52" s="11">
        <f t="shared" si="1"/>
        <v>897</v>
      </c>
    </row>
    <row r="53" spans="1:12" ht="15">
      <c r="A53" s="1" t="s">
        <v>21</v>
      </c>
      <c r="B53" s="11">
        <v>143</v>
      </c>
      <c r="C53" s="2" t="s">
        <v>163</v>
      </c>
      <c r="D53" s="11">
        <v>177</v>
      </c>
      <c r="E53" s="11">
        <v>176</v>
      </c>
      <c r="F53" s="11">
        <v>176</v>
      </c>
      <c r="G53" s="11">
        <v>185</v>
      </c>
      <c r="H53" s="11">
        <v>179</v>
      </c>
      <c r="I53" s="11">
        <v>0</v>
      </c>
      <c r="L53" s="11">
        <f t="shared" si="1"/>
        <v>893</v>
      </c>
    </row>
    <row r="54" spans="1:12" ht="15">
      <c r="A54" s="1" t="s">
        <v>25</v>
      </c>
      <c r="B54" s="11">
        <v>385</v>
      </c>
      <c r="C54" s="2" t="s">
        <v>163</v>
      </c>
      <c r="D54" s="11">
        <v>0</v>
      </c>
      <c r="E54" s="11">
        <v>176</v>
      </c>
      <c r="F54" s="11">
        <v>179</v>
      </c>
      <c r="G54" s="11">
        <v>163</v>
      </c>
      <c r="H54" s="11">
        <v>178</v>
      </c>
      <c r="I54" s="11">
        <v>174</v>
      </c>
      <c r="L54" s="11">
        <f t="shared" si="1"/>
        <v>870</v>
      </c>
    </row>
    <row r="55" spans="1:12" ht="15">
      <c r="A55" s="1" t="s">
        <v>108</v>
      </c>
      <c r="B55" s="11">
        <v>256</v>
      </c>
      <c r="C55" s="2" t="s">
        <v>163</v>
      </c>
      <c r="D55" s="11">
        <v>113</v>
      </c>
      <c r="E55" s="11">
        <v>137</v>
      </c>
      <c r="F55" s="11">
        <v>137</v>
      </c>
      <c r="G55" s="11">
        <v>167</v>
      </c>
      <c r="H55" s="11">
        <v>165</v>
      </c>
      <c r="I55" s="11">
        <v>147</v>
      </c>
      <c r="L55" s="11">
        <f t="shared" si="1"/>
        <v>866</v>
      </c>
    </row>
    <row r="56" spans="1:12" ht="15">
      <c r="A56" s="1" t="s">
        <v>104</v>
      </c>
      <c r="B56" s="11">
        <v>257</v>
      </c>
      <c r="C56" s="2" t="s">
        <v>163</v>
      </c>
      <c r="D56" s="11">
        <v>134</v>
      </c>
      <c r="E56" s="11">
        <v>140</v>
      </c>
      <c r="F56" s="11">
        <v>138</v>
      </c>
      <c r="G56" s="11">
        <v>132</v>
      </c>
      <c r="H56" s="11">
        <v>159</v>
      </c>
      <c r="I56" s="11">
        <v>121</v>
      </c>
      <c r="L56" s="11">
        <f t="shared" si="1"/>
        <v>824</v>
      </c>
    </row>
    <row r="57" spans="1:12" ht="15">
      <c r="A57" s="1" t="s">
        <v>117</v>
      </c>
      <c r="B57" s="11">
        <v>253</v>
      </c>
      <c r="C57" s="2" t="s">
        <v>163</v>
      </c>
      <c r="D57" s="11">
        <v>101</v>
      </c>
      <c r="E57" s="11">
        <v>129</v>
      </c>
      <c r="F57" s="11">
        <v>136</v>
      </c>
      <c r="G57" s="11">
        <v>143</v>
      </c>
      <c r="H57" s="11">
        <v>150</v>
      </c>
      <c r="I57" s="11">
        <v>149</v>
      </c>
      <c r="L57" s="11">
        <f t="shared" si="1"/>
        <v>808</v>
      </c>
    </row>
    <row r="58" spans="1:12" ht="15">
      <c r="A58" s="1" t="s">
        <v>128</v>
      </c>
      <c r="B58" s="11">
        <v>258</v>
      </c>
      <c r="C58" s="2" t="s">
        <v>163</v>
      </c>
      <c r="D58" s="11">
        <v>102</v>
      </c>
      <c r="E58" s="11">
        <v>124</v>
      </c>
      <c r="F58" s="11">
        <v>131</v>
      </c>
      <c r="G58" s="11">
        <v>137</v>
      </c>
      <c r="H58" s="11">
        <v>157</v>
      </c>
      <c r="I58" s="11">
        <v>137</v>
      </c>
      <c r="L58" s="11">
        <f t="shared" si="1"/>
        <v>788</v>
      </c>
    </row>
    <row r="59" spans="1:12" ht="15">
      <c r="A59" s="1" t="s">
        <v>118</v>
      </c>
      <c r="B59" s="11">
        <v>260</v>
      </c>
      <c r="C59" s="2" t="s">
        <v>163</v>
      </c>
      <c r="D59" s="11">
        <v>129</v>
      </c>
      <c r="E59" s="11">
        <v>125</v>
      </c>
      <c r="F59" s="11">
        <v>128</v>
      </c>
      <c r="G59" s="11">
        <v>122</v>
      </c>
      <c r="H59" s="11">
        <v>118</v>
      </c>
      <c r="I59" s="11">
        <v>136</v>
      </c>
      <c r="L59" s="11">
        <f t="shared" si="1"/>
        <v>758</v>
      </c>
    </row>
    <row r="60" spans="1:12" ht="15">
      <c r="A60" s="1" t="s">
        <v>67</v>
      </c>
      <c r="B60" s="11">
        <v>254</v>
      </c>
      <c r="C60" s="2" t="s">
        <v>163</v>
      </c>
      <c r="D60" s="11">
        <v>160</v>
      </c>
      <c r="E60" s="11">
        <v>120</v>
      </c>
      <c r="F60" s="11">
        <v>156</v>
      </c>
      <c r="G60" s="11">
        <v>147</v>
      </c>
      <c r="H60" s="11">
        <v>153</v>
      </c>
      <c r="I60" s="11">
        <v>0</v>
      </c>
      <c r="L60" s="11">
        <f t="shared" si="1"/>
        <v>736</v>
      </c>
    </row>
    <row r="61" spans="1:12" ht="15">
      <c r="A61" s="1" t="s">
        <v>111</v>
      </c>
      <c r="B61" s="11">
        <v>266</v>
      </c>
      <c r="C61" s="2" t="s">
        <v>163</v>
      </c>
      <c r="D61" s="11">
        <v>135</v>
      </c>
      <c r="E61" s="11">
        <v>127</v>
      </c>
      <c r="F61" s="11">
        <v>159</v>
      </c>
      <c r="G61" s="11">
        <v>146</v>
      </c>
      <c r="H61" s="11">
        <v>164</v>
      </c>
      <c r="I61" s="11">
        <v>0</v>
      </c>
      <c r="L61" s="11">
        <f t="shared" si="1"/>
        <v>731</v>
      </c>
    </row>
    <row r="62" spans="1:12" ht="15">
      <c r="A62" s="1" t="s">
        <v>137</v>
      </c>
      <c r="B62" s="11">
        <v>246</v>
      </c>
      <c r="C62" s="2" t="s">
        <v>163</v>
      </c>
      <c r="D62" s="11">
        <v>112</v>
      </c>
      <c r="E62" s="11">
        <v>116</v>
      </c>
      <c r="F62" s="11">
        <v>125</v>
      </c>
      <c r="G62" s="11">
        <v>105</v>
      </c>
      <c r="H62" s="11">
        <v>125</v>
      </c>
      <c r="I62" s="11">
        <v>110</v>
      </c>
      <c r="L62" s="11">
        <f t="shared" si="1"/>
        <v>693</v>
      </c>
    </row>
    <row r="63" spans="1:12" ht="15">
      <c r="A63" s="1" t="s">
        <v>24</v>
      </c>
      <c r="B63" s="11">
        <v>183</v>
      </c>
      <c r="C63" s="2" t="s">
        <v>163</v>
      </c>
      <c r="D63" s="11">
        <v>139</v>
      </c>
      <c r="E63" s="11">
        <v>176</v>
      </c>
      <c r="F63" s="11">
        <v>178</v>
      </c>
      <c r="G63" s="11">
        <v>160</v>
      </c>
      <c r="H63" s="11">
        <v>0</v>
      </c>
      <c r="I63" s="11">
        <v>0</v>
      </c>
      <c r="L63" s="11">
        <f t="shared" si="1"/>
        <v>653</v>
      </c>
    </row>
    <row r="64" spans="1:12" ht="15">
      <c r="A64" s="1" t="s">
        <v>95</v>
      </c>
      <c r="B64" s="11">
        <v>261</v>
      </c>
      <c r="C64" s="2" t="s">
        <v>163</v>
      </c>
      <c r="D64" s="11">
        <v>147</v>
      </c>
      <c r="E64" s="11">
        <v>122</v>
      </c>
      <c r="F64" s="11">
        <v>141</v>
      </c>
      <c r="G64" s="11">
        <v>0</v>
      </c>
      <c r="H64" s="11">
        <v>167</v>
      </c>
      <c r="I64" s="11">
        <v>0</v>
      </c>
      <c r="L64" s="11">
        <f t="shared" si="1"/>
        <v>577</v>
      </c>
    </row>
    <row r="65" spans="1:12" ht="15">
      <c r="A65" s="1" t="s">
        <v>53</v>
      </c>
      <c r="B65" s="11">
        <v>144</v>
      </c>
      <c r="C65" s="2" t="s">
        <v>163</v>
      </c>
      <c r="D65" s="11">
        <v>166</v>
      </c>
      <c r="E65" s="11">
        <v>0</v>
      </c>
      <c r="F65" s="11">
        <v>174</v>
      </c>
      <c r="G65" s="11">
        <v>179</v>
      </c>
      <c r="H65" s="11">
        <v>0</v>
      </c>
      <c r="I65" s="11">
        <v>0</v>
      </c>
      <c r="L65" s="11">
        <f t="shared" si="1"/>
        <v>519</v>
      </c>
    </row>
    <row r="66" spans="1:12" ht="15">
      <c r="A66" s="1" t="s">
        <v>109</v>
      </c>
      <c r="B66" s="11">
        <v>252</v>
      </c>
      <c r="C66" s="2" t="s">
        <v>163</v>
      </c>
      <c r="D66" s="11">
        <v>118</v>
      </c>
      <c r="E66" s="11">
        <v>136</v>
      </c>
      <c r="F66" s="11">
        <v>126</v>
      </c>
      <c r="G66" s="11">
        <v>0</v>
      </c>
      <c r="H66" s="11">
        <v>136</v>
      </c>
      <c r="I66" s="11">
        <v>0</v>
      </c>
      <c r="L66" s="11">
        <f t="shared" si="1"/>
        <v>516</v>
      </c>
    </row>
    <row r="67" spans="1:12" ht="15">
      <c r="A67" s="1" t="s">
        <v>40</v>
      </c>
      <c r="B67" s="11">
        <v>231</v>
      </c>
      <c r="C67" s="2" t="s">
        <v>163</v>
      </c>
      <c r="D67" s="11">
        <v>158</v>
      </c>
      <c r="E67" s="11">
        <v>170</v>
      </c>
      <c r="F67" s="11">
        <v>160</v>
      </c>
      <c r="G67" s="11">
        <v>0</v>
      </c>
      <c r="H67" s="11">
        <v>0</v>
      </c>
      <c r="I67" s="11">
        <v>0</v>
      </c>
      <c r="L67" s="11">
        <f aca="true" t="shared" si="2" ref="L67:L98">SUM(D67:K67)</f>
        <v>488</v>
      </c>
    </row>
    <row r="68" spans="1:12" ht="15">
      <c r="A68" s="1" t="s">
        <v>134</v>
      </c>
      <c r="B68" s="11">
        <v>249</v>
      </c>
      <c r="C68" s="2" t="s">
        <v>163</v>
      </c>
      <c r="D68" s="11">
        <v>120</v>
      </c>
      <c r="E68" s="11">
        <v>104</v>
      </c>
      <c r="F68" s="11">
        <v>107</v>
      </c>
      <c r="G68" s="11">
        <v>0</v>
      </c>
      <c r="H68" s="11">
        <v>142</v>
      </c>
      <c r="I68" s="11">
        <v>0</v>
      </c>
      <c r="L68" s="11">
        <f t="shared" si="2"/>
        <v>473</v>
      </c>
    </row>
    <row r="69" spans="1:12" ht="15">
      <c r="A69" s="1" t="s">
        <v>147</v>
      </c>
      <c r="B69" s="11">
        <v>251</v>
      </c>
      <c r="C69" s="2" t="s">
        <v>163</v>
      </c>
      <c r="D69" s="11">
        <v>42</v>
      </c>
      <c r="E69" s="11">
        <v>84</v>
      </c>
      <c r="F69" s="11">
        <v>59</v>
      </c>
      <c r="G69" s="11">
        <v>77</v>
      </c>
      <c r="H69" s="11">
        <v>102</v>
      </c>
      <c r="I69" s="11">
        <v>77</v>
      </c>
      <c r="L69" s="11">
        <f t="shared" si="2"/>
        <v>441</v>
      </c>
    </row>
    <row r="70" spans="1:12" ht="15">
      <c r="A70" s="1" t="s">
        <v>85</v>
      </c>
      <c r="B70" s="11">
        <v>238</v>
      </c>
      <c r="C70" s="2" t="s">
        <v>163</v>
      </c>
      <c r="D70" s="11">
        <v>151</v>
      </c>
      <c r="E70" s="11">
        <v>130</v>
      </c>
      <c r="F70" s="11">
        <v>157</v>
      </c>
      <c r="G70" s="11">
        <v>0</v>
      </c>
      <c r="H70" s="11">
        <v>0</v>
      </c>
      <c r="I70" s="11">
        <v>0</v>
      </c>
      <c r="L70" s="11">
        <f t="shared" si="2"/>
        <v>438</v>
      </c>
    </row>
    <row r="71" spans="1:12" ht="15">
      <c r="A71" s="1" t="s">
        <v>123</v>
      </c>
      <c r="B71" s="11">
        <v>248</v>
      </c>
      <c r="C71" s="2" t="s">
        <v>163</v>
      </c>
      <c r="D71" s="11">
        <v>124</v>
      </c>
      <c r="E71" s="11">
        <v>126</v>
      </c>
      <c r="F71" s="11">
        <v>121</v>
      </c>
      <c r="G71" s="11">
        <v>0</v>
      </c>
      <c r="H71" s="11">
        <v>0</v>
      </c>
      <c r="I71" s="11">
        <v>0</v>
      </c>
      <c r="L71" s="11">
        <f t="shared" si="2"/>
        <v>371</v>
      </c>
    </row>
    <row r="72" spans="1:12" ht="15">
      <c r="A72" s="1" t="s">
        <v>121</v>
      </c>
      <c r="B72" s="11">
        <v>233</v>
      </c>
      <c r="C72" s="2" t="s">
        <v>163</v>
      </c>
      <c r="D72" s="11">
        <v>95</v>
      </c>
      <c r="E72" s="11">
        <v>127</v>
      </c>
      <c r="F72" s="11">
        <v>141</v>
      </c>
      <c r="G72" s="11">
        <v>0</v>
      </c>
      <c r="H72" s="11">
        <v>0</v>
      </c>
      <c r="I72" s="11">
        <v>0</v>
      </c>
      <c r="L72" s="11">
        <f t="shared" si="2"/>
        <v>363</v>
      </c>
    </row>
    <row r="73" spans="1:12" ht="15">
      <c r="A73" s="1" t="s">
        <v>59</v>
      </c>
      <c r="B73" s="11">
        <v>239</v>
      </c>
      <c r="C73" s="2" t="s">
        <v>163</v>
      </c>
      <c r="D73" s="11">
        <v>164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L73" s="11">
        <f t="shared" si="2"/>
        <v>164</v>
      </c>
    </row>
    <row r="74" spans="1:12" ht="15">
      <c r="A74" s="1" t="s">
        <v>68</v>
      </c>
      <c r="B74" s="11">
        <v>255</v>
      </c>
      <c r="C74" s="2" t="s">
        <v>163</v>
      </c>
      <c r="D74" s="11">
        <v>160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L74" s="11">
        <f t="shared" si="2"/>
        <v>160</v>
      </c>
    </row>
    <row r="75" spans="1:12" ht="15">
      <c r="A75" s="1" t="s">
        <v>75</v>
      </c>
      <c r="B75" s="11">
        <v>230</v>
      </c>
      <c r="C75" s="2" t="s">
        <v>163</v>
      </c>
      <c r="D75" s="11">
        <v>155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L75" s="11">
        <f t="shared" si="2"/>
        <v>155</v>
      </c>
    </row>
    <row r="76" spans="1:12" ht="15">
      <c r="A76" s="1" t="s">
        <v>96</v>
      </c>
      <c r="B76" s="11">
        <v>235</v>
      </c>
      <c r="C76" s="2" t="s">
        <v>163</v>
      </c>
      <c r="D76" s="11">
        <v>146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L76" s="11">
        <f t="shared" si="2"/>
        <v>146</v>
      </c>
    </row>
    <row r="77" spans="1:12" ht="15">
      <c r="A77" s="1" t="s">
        <v>98</v>
      </c>
      <c r="B77" s="11">
        <v>229</v>
      </c>
      <c r="C77" s="2" t="s">
        <v>163</v>
      </c>
      <c r="D77" s="11">
        <v>145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L77" s="11">
        <f t="shared" si="2"/>
        <v>145</v>
      </c>
    </row>
    <row r="78" spans="1:12" ht="15">
      <c r="A78" s="1" t="s">
        <v>344</v>
      </c>
      <c r="B78" s="11">
        <v>417</v>
      </c>
      <c r="C78" s="2" t="s">
        <v>163</v>
      </c>
      <c r="D78" s="11">
        <v>0</v>
      </c>
      <c r="E78" s="11">
        <v>0</v>
      </c>
      <c r="F78" s="11">
        <v>140</v>
      </c>
      <c r="G78" s="11">
        <v>0</v>
      </c>
      <c r="H78" s="11">
        <v>0</v>
      </c>
      <c r="I78" s="11">
        <v>0</v>
      </c>
      <c r="L78" s="11">
        <f t="shared" si="2"/>
        <v>140</v>
      </c>
    </row>
    <row r="79" spans="1:12" ht="15">
      <c r="A79" s="1" t="s">
        <v>145</v>
      </c>
      <c r="B79" s="11">
        <v>263</v>
      </c>
      <c r="C79" s="2" t="s">
        <v>163</v>
      </c>
      <c r="D79" s="11">
        <v>45</v>
      </c>
      <c r="E79" s="11">
        <v>88</v>
      </c>
      <c r="F79" s="11">
        <v>0</v>
      </c>
      <c r="G79" s="11">
        <v>0</v>
      </c>
      <c r="H79" s="11">
        <v>0</v>
      </c>
      <c r="I79" s="11">
        <v>0</v>
      </c>
      <c r="L79" s="11">
        <f t="shared" si="2"/>
        <v>133</v>
      </c>
    </row>
    <row r="80" spans="1:12" ht="15">
      <c r="A80" s="1" t="s">
        <v>119</v>
      </c>
      <c r="B80" s="11">
        <v>124</v>
      </c>
      <c r="C80" s="2" t="s">
        <v>163</v>
      </c>
      <c r="D80" s="11">
        <v>129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L80" s="11">
        <f t="shared" si="2"/>
        <v>129</v>
      </c>
    </row>
    <row r="81" spans="1:12" ht="15">
      <c r="A81" s="1" t="s">
        <v>120</v>
      </c>
      <c r="B81" s="11">
        <v>259</v>
      </c>
      <c r="C81" s="2" t="s">
        <v>163</v>
      </c>
      <c r="D81" s="11">
        <v>128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L81" s="11">
        <f t="shared" si="2"/>
        <v>128</v>
      </c>
    </row>
    <row r="82" spans="1:12" ht="15">
      <c r="A82" s="1" t="s">
        <v>129</v>
      </c>
      <c r="B82" s="11">
        <v>398</v>
      </c>
      <c r="C82" s="2" t="s">
        <v>163</v>
      </c>
      <c r="D82" s="11">
        <v>0</v>
      </c>
      <c r="E82" s="11">
        <v>123</v>
      </c>
      <c r="F82" s="11">
        <v>0</v>
      </c>
      <c r="G82" s="11">
        <v>0</v>
      </c>
      <c r="H82" s="11">
        <v>0</v>
      </c>
      <c r="I82" s="11">
        <v>0</v>
      </c>
      <c r="L82" s="11">
        <f t="shared" si="2"/>
        <v>123</v>
      </c>
    </row>
    <row r="83" spans="1:12" ht="15">
      <c r="A83" s="1" t="s">
        <v>138</v>
      </c>
      <c r="B83" s="11">
        <v>399</v>
      </c>
      <c r="C83" s="2" t="s">
        <v>163</v>
      </c>
      <c r="D83" s="11">
        <v>0</v>
      </c>
      <c r="E83" s="11">
        <v>115</v>
      </c>
      <c r="F83" s="11">
        <v>0</v>
      </c>
      <c r="G83" s="11">
        <v>0</v>
      </c>
      <c r="H83" s="11">
        <v>0</v>
      </c>
      <c r="I83" s="11">
        <v>0</v>
      </c>
      <c r="L83" s="11">
        <f t="shared" si="2"/>
        <v>115</v>
      </c>
    </row>
    <row r="84" spans="1:12" ht="15">
      <c r="A84" s="1" t="s">
        <v>139</v>
      </c>
      <c r="B84" s="11">
        <v>244</v>
      </c>
      <c r="C84" s="2" t="s">
        <v>163</v>
      </c>
      <c r="D84" s="11">
        <v>110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L84" s="11">
        <f t="shared" si="2"/>
        <v>110</v>
      </c>
    </row>
    <row r="85" spans="1:12" ht="15">
      <c r="A85" s="1" t="s">
        <v>148</v>
      </c>
      <c r="B85" s="11">
        <v>232</v>
      </c>
      <c r="C85" s="2" t="s">
        <v>163</v>
      </c>
      <c r="D85" s="11">
        <v>83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L85" s="11">
        <f t="shared" si="2"/>
        <v>83</v>
      </c>
    </row>
    <row r="86" spans="1:12" ht="15">
      <c r="A86" s="1" t="s">
        <v>150</v>
      </c>
      <c r="B86" s="11">
        <v>262</v>
      </c>
      <c r="C86" s="2" t="s">
        <v>163</v>
      </c>
      <c r="D86" s="11">
        <v>57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L86" s="11">
        <f t="shared" si="2"/>
        <v>57</v>
      </c>
    </row>
    <row r="87" spans="1:12" ht="15">
      <c r="A87" s="1" t="s">
        <v>151</v>
      </c>
      <c r="B87" s="11">
        <v>243</v>
      </c>
      <c r="C87" s="2" t="s">
        <v>163</v>
      </c>
      <c r="D87" s="11">
        <v>52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L87" s="11">
        <f t="shared" si="2"/>
        <v>52</v>
      </c>
    </row>
    <row r="88" spans="1:12" ht="15">
      <c r="A88" s="1" t="s">
        <v>152</v>
      </c>
      <c r="B88" s="11">
        <v>240</v>
      </c>
      <c r="C88" s="2" t="s">
        <v>163</v>
      </c>
      <c r="D88" s="11">
        <v>46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L88" s="11">
        <f t="shared" si="2"/>
        <v>46</v>
      </c>
    </row>
    <row r="89" spans="1:12" ht="15">
      <c r="A89" s="1" t="s">
        <v>155</v>
      </c>
      <c r="B89" s="11">
        <v>264</v>
      </c>
      <c r="C89" s="2" t="s">
        <v>163</v>
      </c>
      <c r="D89" s="11">
        <v>16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L89" s="11">
        <f t="shared" si="2"/>
        <v>16</v>
      </c>
    </row>
    <row r="90" spans="1:12" ht="15">
      <c r="A90" s="1" t="s">
        <v>17</v>
      </c>
      <c r="B90" s="11">
        <v>182</v>
      </c>
      <c r="C90" s="2" t="s">
        <v>160</v>
      </c>
      <c r="D90" s="11">
        <v>180</v>
      </c>
      <c r="E90" s="11">
        <v>183</v>
      </c>
      <c r="F90" s="11">
        <v>178</v>
      </c>
      <c r="G90" s="11">
        <v>177</v>
      </c>
      <c r="H90" s="11">
        <v>181</v>
      </c>
      <c r="I90" s="11">
        <v>182</v>
      </c>
      <c r="L90" s="11">
        <f t="shared" si="2"/>
        <v>1081</v>
      </c>
    </row>
    <row r="91" spans="1:12" ht="15">
      <c r="A91" s="1" t="s">
        <v>15</v>
      </c>
      <c r="B91" s="11">
        <v>337</v>
      </c>
      <c r="C91" s="2" t="s">
        <v>160</v>
      </c>
      <c r="D91" s="11">
        <v>0</v>
      </c>
      <c r="E91" s="11">
        <v>187</v>
      </c>
      <c r="F91" s="11">
        <v>188</v>
      </c>
      <c r="G91" s="11">
        <v>184</v>
      </c>
      <c r="H91" s="11">
        <v>182</v>
      </c>
      <c r="I91" s="11">
        <v>188</v>
      </c>
      <c r="L91" s="11">
        <f t="shared" si="2"/>
        <v>929</v>
      </c>
    </row>
    <row r="92" spans="1:12" ht="15">
      <c r="A92" s="1" t="s">
        <v>88</v>
      </c>
      <c r="B92" s="11">
        <v>158</v>
      </c>
      <c r="C92" s="2" t="s">
        <v>160</v>
      </c>
      <c r="D92" s="11">
        <v>142</v>
      </c>
      <c r="E92" s="11">
        <v>150</v>
      </c>
      <c r="F92" s="11">
        <v>150</v>
      </c>
      <c r="G92" s="11">
        <v>129</v>
      </c>
      <c r="H92" s="11">
        <v>144</v>
      </c>
      <c r="I92" s="11">
        <v>155</v>
      </c>
      <c r="L92" s="11">
        <f t="shared" si="2"/>
        <v>870</v>
      </c>
    </row>
    <row r="93" spans="1:12" ht="15">
      <c r="A93" s="1" t="s">
        <v>36</v>
      </c>
      <c r="B93" s="11">
        <v>381</v>
      </c>
      <c r="C93" s="2" t="s">
        <v>160</v>
      </c>
      <c r="D93" s="11">
        <v>0</v>
      </c>
      <c r="E93" s="11">
        <v>172</v>
      </c>
      <c r="F93" s="11">
        <v>175</v>
      </c>
      <c r="G93" s="11">
        <v>176</v>
      </c>
      <c r="H93" s="11">
        <v>165</v>
      </c>
      <c r="I93" s="11">
        <v>180</v>
      </c>
      <c r="L93" s="11">
        <f t="shared" si="2"/>
        <v>868</v>
      </c>
    </row>
    <row r="94" spans="1:12" ht="15">
      <c r="A94" s="1" t="s">
        <v>78</v>
      </c>
      <c r="B94" s="11">
        <v>334</v>
      </c>
      <c r="C94" s="2" t="s">
        <v>160</v>
      </c>
      <c r="D94" s="11">
        <v>0</v>
      </c>
      <c r="E94" s="11">
        <v>153</v>
      </c>
      <c r="F94" s="11">
        <v>147</v>
      </c>
      <c r="G94" s="11">
        <v>150</v>
      </c>
      <c r="H94" s="11">
        <v>153</v>
      </c>
      <c r="I94" s="11">
        <v>167</v>
      </c>
      <c r="L94" s="11">
        <f t="shared" si="2"/>
        <v>770</v>
      </c>
    </row>
    <row r="95" spans="1:12" ht="15">
      <c r="A95" s="1" t="s">
        <v>66</v>
      </c>
      <c r="B95" s="11">
        <v>156</v>
      </c>
      <c r="C95" s="2" t="s">
        <v>160</v>
      </c>
      <c r="D95" s="11">
        <v>161</v>
      </c>
      <c r="E95" s="11">
        <v>157</v>
      </c>
      <c r="F95" s="11">
        <v>144</v>
      </c>
      <c r="G95" s="11">
        <v>134</v>
      </c>
      <c r="H95" s="11">
        <v>166</v>
      </c>
      <c r="I95" s="11">
        <v>0</v>
      </c>
      <c r="L95" s="11">
        <f t="shared" si="2"/>
        <v>762</v>
      </c>
    </row>
    <row r="96" spans="1:12" ht="15">
      <c r="A96" s="1" t="s">
        <v>132</v>
      </c>
      <c r="B96" s="11">
        <v>336</v>
      </c>
      <c r="C96" s="2" t="s">
        <v>160</v>
      </c>
      <c r="D96" s="11">
        <v>0</v>
      </c>
      <c r="E96" s="11">
        <v>121</v>
      </c>
      <c r="F96" s="11">
        <v>135</v>
      </c>
      <c r="G96" s="11">
        <v>166</v>
      </c>
      <c r="H96" s="11">
        <v>168</v>
      </c>
      <c r="I96" s="11">
        <v>150</v>
      </c>
      <c r="L96" s="11">
        <f t="shared" si="2"/>
        <v>740</v>
      </c>
    </row>
    <row r="97" spans="1:12" ht="15">
      <c r="A97" s="1" t="s">
        <v>343</v>
      </c>
      <c r="B97" s="11">
        <v>416</v>
      </c>
      <c r="C97" s="2" t="s">
        <v>160</v>
      </c>
      <c r="D97" s="11">
        <v>0</v>
      </c>
      <c r="E97" s="11">
        <v>0</v>
      </c>
      <c r="F97" s="11">
        <v>181</v>
      </c>
      <c r="G97" s="11">
        <v>180</v>
      </c>
      <c r="H97" s="11">
        <v>179</v>
      </c>
      <c r="I97" s="11">
        <v>177</v>
      </c>
      <c r="L97" s="11">
        <f t="shared" si="2"/>
        <v>717</v>
      </c>
    </row>
    <row r="98" spans="1:12" ht="15">
      <c r="A98" s="1" t="s">
        <v>140</v>
      </c>
      <c r="B98" s="11">
        <v>335</v>
      </c>
      <c r="C98" s="2" t="s">
        <v>160</v>
      </c>
      <c r="D98" s="11">
        <v>0</v>
      </c>
      <c r="E98" s="11">
        <v>103</v>
      </c>
      <c r="F98" s="11">
        <v>141</v>
      </c>
      <c r="G98" s="11">
        <v>144</v>
      </c>
      <c r="H98" s="11">
        <v>144</v>
      </c>
      <c r="I98" s="11">
        <v>168</v>
      </c>
      <c r="L98" s="11">
        <f t="shared" si="2"/>
        <v>700</v>
      </c>
    </row>
    <row r="99" spans="1:12" ht="15">
      <c r="A99" s="1" t="s">
        <v>41</v>
      </c>
      <c r="B99" s="11">
        <v>64</v>
      </c>
      <c r="C99" s="2" t="s">
        <v>160</v>
      </c>
      <c r="D99" s="11">
        <v>162</v>
      </c>
      <c r="E99" s="11">
        <v>170</v>
      </c>
      <c r="F99" s="11">
        <v>158</v>
      </c>
      <c r="G99" s="11">
        <v>162</v>
      </c>
      <c r="H99" s="11">
        <v>0</v>
      </c>
      <c r="I99" s="11">
        <v>0</v>
      </c>
      <c r="L99" s="11">
        <f aca="true" t="shared" si="3" ref="L99:L130">SUM(D99:K99)</f>
        <v>652</v>
      </c>
    </row>
    <row r="100" spans="1:12" ht="15">
      <c r="A100" s="1" t="s">
        <v>37</v>
      </c>
      <c r="B100" s="11">
        <v>58</v>
      </c>
      <c r="C100" s="2" t="s">
        <v>160</v>
      </c>
      <c r="D100" s="11">
        <v>172</v>
      </c>
      <c r="E100" s="11">
        <v>160</v>
      </c>
      <c r="F100" s="11">
        <v>169</v>
      </c>
      <c r="G100" s="11">
        <v>0</v>
      </c>
      <c r="H100" s="11">
        <v>0</v>
      </c>
      <c r="I100" s="11">
        <v>0</v>
      </c>
      <c r="L100" s="11">
        <f t="shared" si="3"/>
        <v>501</v>
      </c>
    </row>
    <row r="101" spans="1:12" ht="15">
      <c r="A101" s="1" t="s">
        <v>39</v>
      </c>
      <c r="B101" s="11">
        <v>59</v>
      </c>
      <c r="C101" s="2" t="s">
        <v>160</v>
      </c>
      <c r="D101" s="11">
        <v>171</v>
      </c>
      <c r="E101" s="11">
        <v>167</v>
      </c>
      <c r="F101" s="11">
        <v>0</v>
      </c>
      <c r="G101" s="11">
        <v>0</v>
      </c>
      <c r="H101" s="11">
        <v>0</v>
      </c>
      <c r="I101" s="11">
        <v>0</v>
      </c>
      <c r="L101" s="11">
        <f t="shared" si="3"/>
        <v>338</v>
      </c>
    </row>
    <row r="102" spans="1:12" ht="15">
      <c r="A102" s="1" t="s">
        <v>346</v>
      </c>
      <c r="B102" s="11">
        <v>423</v>
      </c>
      <c r="C102" s="2" t="s">
        <v>160</v>
      </c>
      <c r="D102" s="11">
        <v>0</v>
      </c>
      <c r="E102" s="11">
        <v>0</v>
      </c>
      <c r="F102" s="11">
        <v>126</v>
      </c>
      <c r="G102" s="11">
        <v>0</v>
      </c>
      <c r="H102" s="11">
        <v>137</v>
      </c>
      <c r="I102" s="11">
        <v>0</v>
      </c>
      <c r="L102" s="11">
        <f t="shared" si="3"/>
        <v>263</v>
      </c>
    </row>
    <row r="103" spans="1:12" ht="15">
      <c r="A103" s="1" t="s">
        <v>102</v>
      </c>
      <c r="B103" s="11">
        <v>201</v>
      </c>
      <c r="C103" s="2" t="s">
        <v>160</v>
      </c>
      <c r="D103" s="11">
        <v>141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L103" s="11">
        <f t="shared" si="3"/>
        <v>141</v>
      </c>
    </row>
    <row r="104" spans="1:12" ht="15">
      <c r="A104" s="1" t="s">
        <v>142</v>
      </c>
      <c r="B104" s="11">
        <v>200</v>
      </c>
      <c r="C104" s="2" t="s">
        <v>160</v>
      </c>
      <c r="D104" s="11">
        <v>96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L104" s="11">
        <f t="shared" si="3"/>
        <v>96</v>
      </c>
    </row>
    <row r="105" spans="1:12" ht="15">
      <c r="A105" s="1" t="s">
        <v>54</v>
      </c>
      <c r="B105" s="11">
        <v>302</v>
      </c>
      <c r="C105" s="2" t="s">
        <v>161</v>
      </c>
      <c r="D105" s="11">
        <v>166</v>
      </c>
      <c r="E105" s="11">
        <v>157</v>
      </c>
      <c r="F105" s="11">
        <v>156</v>
      </c>
      <c r="G105" s="11">
        <v>171</v>
      </c>
      <c r="H105" s="11">
        <v>165</v>
      </c>
      <c r="I105" s="11">
        <v>170</v>
      </c>
      <c r="L105" s="11">
        <f t="shared" si="3"/>
        <v>985</v>
      </c>
    </row>
    <row r="106" spans="1:12" ht="15">
      <c r="A106" s="1" t="s">
        <v>45</v>
      </c>
      <c r="B106" s="11">
        <v>315</v>
      </c>
      <c r="C106" s="2" t="s">
        <v>161</v>
      </c>
      <c r="D106" s="11">
        <v>169</v>
      </c>
      <c r="E106" s="11">
        <v>139</v>
      </c>
      <c r="F106" s="11">
        <v>163</v>
      </c>
      <c r="G106" s="11">
        <v>162</v>
      </c>
      <c r="H106" s="11">
        <v>173</v>
      </c>
      <c r="I106" s="11">
        <v>167</v>
      </c>
      <c r="L106" s="11">
        <f t="shared" si="3"/>
        <v>973</v>
      </c>
    </row>
    <row r="107" spans="1:12" ht="15">
      <c r="A107" s="1" t="s">
        <v>73</v>
      </c>
      <c r="B107" s="11">
        <v>314</v>
      </c>
      <c r="C107" s="2" t="s">
        <v>161</v>
      </c>
      <c r="D107" s="11">
        <v>155</v>
      </c>
      <c r="E107" s="11">
        <v>156</v>
      </c>
      <c r="F107" s="11">
        <v>150</v>
      </c>
      <c r="G107" s="11">
        <v>161</v>
      </c>
      <c r="H107" s="11">
        <v>166</v>
      </c>
      <c r="I107" s="11">
        <v>167</v>
      </c>
      <c r="L107" s="11">
        <f t="shared" si="3"/>
        <v>955</v>
      </c>
    </row>
    <row r="108" spans="1:12" ht="15">
      <c r="A108" s="1" t="s">
        <v>60</v>
      </c>
      <c r="B108" s="11">
        <v>301</v>
      </c>
      <c r="C108" s="2" t="s">
        <v>161</v>
      </c>
      <c r="D108" s="11">
        <v>164</v>
      </c>
      <c r="E108" s="11">
        <v>162</v>
      </c>
      <c r="F108" s="11">
        <v>168</v>
      </c>
      <c r="G108" s="11">
        <v>139</v>
      </c>
      <c r="H108" s="11">
        <v>143</v>
      </c>
      <c r="I108" s="11">
        <v>0</v>
      </c>
      <c r="L108" s="11">
        <f t="shared" si="3"/>
        <v>776</v>
      </c>
    </row>
    <row r="109" spans="1:12" ht="15">
      <c r="A109" s="1" t="s">
        <v>63</v>
      </c>
      <c r="B109" s="11">
        <v>296</v>
      </c>
      <c r="C109" s="2" t="s">
        <v>161</v>
      </c>
      <c r="D109" s="11">
        <v>163</v>
      </c>
      <c r="E109" s="11">
        <v>144</v>
      </c>
      <c r="F109" s="11">
        <v>166</v>
      </c>
      <c r="G109" s="11">
        <v>0</v>
      </c>
      <c r="H109" s="11">
        <v>181</v>
      </c>
      <c r="I109" s="11">
        <v>0</v>
      </c>
      <c r="L109" s="11">
        <f t="shared" si="3"/>
        <v>654</v>
      </c>
    </row>
    <row r="110" spans="1:12" ht="15">
      <c r="A110" s="1" t="s">
        <v>18</v>
      </c>
      <c r="B110" s="11">
        <v>295</v>
      </c>
      <c r="C110" s="2" t="s">
        <v>161</v>
      </c>
      <c r="D110" s="11">
        <v>178</v>
      </c>
      <c r="E110" s="11">
        <v>146</v>
      </c>
      <c r="F110" s="11">
        <v>148</v>
      </c>
      <c r="G110" s="11">
        <v>0</v>
      </c>
      <c r="H110" s="11">
        <v>141</v>
      </c>
      <c r="I110" s="11">
        <v>0</v>
      </c>
      <c r="L110" s="11">
        <f t="shared" si="3"/>
        <v>613</v>
      </c>
    </row>
    <row r="111" spans="1:12" ht="15">
      <c r="A111" s="1" t="s">
        <v>130</v>
      </c>
      <c r="B111" s="11">
        <v>308</v>
      </c>
      <c r="C111" s="2" t="s">
        <v>161</v>
      </c>
      <c r="D111" s="11">
        <v>123</v>
      </c>
      <c r="E111" s="11">
        <v>107</v>
      </c>
      <c r="F111" s="11">
        <v>0</v>
      </c>
      <c r="G111" s="11">
        <v>0</v>
      </c>
      <c r="H111" s="11">
        <v>0</v>
      </c>
      <c r="I111" s="11">
        <v>0</v>
      </c>
      <c r="L111" s="11">
        <f t="shared" si="3"/>
        <v>230</v>
      </c>
    </row>
    <row r="112" spans="1:12" ht="15">
      <c r="A112" s="1" t="s">
        <v>106</v>
      </c>
      <c r="B112" s="11">
        <v>313</v>
      </c>
      <c r="C112" s="2" t="s">
        <v>161</v>
      </c>
      <c r="D112" s="11">
        <v>139</v>
      </c>
      <c r="E112" s="11">
        <v>80</v>
      </c>
      <c r="F112" s="11">
        <v>0</v>
      </c>
      <c r="G112" s="11">
        <v>0</v>
      </c>
      <c r="H112" s="11">
        <v>0</v>
      </c>
      <c r="I112" s="11">
        <v>0</v>
      </c>
      <c r="L112" s="11">
        <f t="shared" si="3"/>
        <v>219</v>
      </c>
    </row>
    <row r="113" spans="1:12" ht="15">
      <c r="A113" s="1" t="s">
        <v>126</v>
      </c>
      <c r="B113" s="11">
        <v>304</v>
      </c>
      <c r="C113" s="2" t="s">
        <v>161</v>
      </c>
      <c r="D113" s="11">
        <v>62</v>
      </c>
      <c r="E113" s="11">
        <v>125</v>
      </c>
      <c r="F113" s="11">
        <v>0</v>
      </c>
      <c r="G113" s="11">
        <v>0</v>
      </c>
      <c r="H113" s="11">
        <v>0</v>
      </c>
      <c r="I113" s="11">
        <v>0</v>
      </c>
      <c r="L113" s="11">
        <f t="shared" si="3"/>
        <v>187</v>
      </c>
    </row>
    <row r="114" spans="1:12" ht="15">
      <c r="A114" s="1" t="s">
        <v>64</v>
      </c>
      <c r="B114" s="11">
        <v>305</v>
      </c>
      <c r="C114" s="2" t="s">
        <v>161</v>
      </c>
      <c r="D114" s="11">
        <v>162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L114" s="11">
        <f t="shared" si="3"/>
        <v>162</v>
      </c>
    </row>
    <row r="115" spans="1:12" ht="15">
      <c r="A115" s="1" t="s">
        <v>80</v>
      </c>
      <c r="B115" s="11">
        <v>306</v>
      </c>
      <c r="C115" s="2" t="s">
        <v>161</v>
      </c>
      <c r="D115" s="11">
        <v>152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L115" s="11">
        <f t="shared" si="3"/>
        <v>152</v>
      </c>
    </row>
    <row r="116" spans="1:12" ht="15">
      <c r="A116" s="1" t="s">
        <v>86</v>
      </c>
      <c r="B116" s="11">
        <v>298</v>
      </c>
      <c r="C116" s="2" t="s">
        <v>161</v>
      </c>
      <c r="D116" s="11">
        <v>151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L116" s="11">
        <f t="shared" si="3"/>
        <v>151</v>
      </c>
    </row>
    <row r="117" spans="1:12" ht="15">
      <c r="A117" s="1" t="s">
        <v>90</v>
      </c>
      <c r="B117" s="11">
        <v>300</v>
      </c>
      <c r="C117" s="2" t="s">
        <v>161</v>
      </c>
      <c r="D117" s="11">
        <v>149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L117" s="11">
        <f t="shared" si="3"/>
        <v>149</v>
      </c>
    </row>
    <row r="118" spans="1:12" ht="15">
      <c r="A118" s="1" t="s">
        <v>91</v>
      </c>
      <c r="B118" s="11">
        <v>307</v>
      </c>
      <c r="C118" s="2" t="s">
        <v>161</v>
      </c>
      <c r="D118" s="11">
        <v>149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L118" s="11">
        <f t="shared" si="3"/>
        <v>149</v>
      </c>
    </row>
    <row r="119" spans="1:12" ht="15">
      <c r="A119" s="1" t="s">
        <v>105</v>
      </c>
      <c r="B119" s="11">
        <v>297</v>
      </c>
      <c r="C119" s="2" t="s">
        <v>161</v>
      </c>
      <c r="D119" s="11">
        <v>140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L119" s="11">
        <f t="shared" si="3"/>
        <v>140</v>
      </c>
    </row>
    <row r="120" spans="1:12" ht="15">
      <c r="A120" s="1" t="s">
        <v>141</v>
      </c>
      <c r="B120" s="11">
        <v>303</v>
      </c>
      <c r="C120" s="2" t="s">
        <v>161</v>
      </c>
      <c r="D120" s="11">
        <v>101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L120" s="11">
        <f t="shared" si="3"/>
        <v>101</v>
      </c>
    </row>
    <row r="121" spans="1:12" ht="15">
      <c r="A121" s="1" t="s">
        <v>153</v>
      </c>
      <c r="B121" s="11">
        <v>309</v>
      </c>
      <c r="C121" s="2" t="s">
        <v>161</v>
      </c>
      <c r="D121" s="11">
        <v>34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L121" s="11">
        <f t="shared" si="3"/>
        <v>34</v>
      </c>
    </row>
    <row r="122" spans="1:12" ht="15">
      <c r="A122" s="1" t="s">
        <v>154</v>
      </c>
      <c r="B122" s="11">
        <v>311</v>
      </c>
      <c r="C122" s="2" t="s">
        <v>161</v>
      </c>
      <c r="D122" s="11">
        <v>22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L122" s="11">
        <f t="shared" si="3"/>
        <v>22</v>
      </c>
    </row>
    <row r="123" spans="1:12" ht="15">
      <c r="A123" s="1" t="s">
        <v>26</v>
      </c>
      <c r="B123" s="11">
        <v>360</v>
      </c>
      <c r="C123" s="2" t="s">
        <v>165</v>
      </c>
      <c r="D123" s="11">
        <v>176</v>
      </c>
      <c r="E123" s="11">
        <v>174</v>
      </c>
      <c r="F123" s="11">
        <v>178</v>
      </c>
      <c r="G123" s="11">
        <v>172</v>
      </c>
      <c r="H123" s="11">
        <v>175</v>
      </c>
      <c r="I123" s="11">
        <v>172</v>
      </c>
      <c r="L123" s="11">
        <f t="shared" si="3"/>
        <v>1047</v>
      </c>
    </row>
    <row r="124" spans="1:12" ht="15">
      <c r="A124" s="1" t="s">
        <v>31</v>
      </c>
      <c r="B124" s="11">
        <v>376</v>
      </c>
      <c r="C124" s="2" t="s">
        <v>165</v>
      </c>
      <c r="D124" s="11">
        <v>173</v>
      </c>
      <c r="E124" s="11">
        <v>167</v>
      </c>
      <c r="F124" s="11">
        <v>175</v>
      </c>
      <c r="G124" s="11">
        <v>176</v>
      </c>
      <c r="H124" s="11">
        <v>178</v>
      </c>
      <c r="I124" s="11">
        <v>164</v>
      </c>
      <c r="L124" s="11">
        <f t="shared" si="3"/>
        <v>1033</v>
      </c>
    </row>
    <row r="125" spans="1:12" ht="15">
      <c r="A125" s="1" t="s">
        <v>49</v>
      </c>
      <c r="B125" s="11">
        <v>368</v>
      </c>
      <c r="C125" s="2" t="s">
        <v>165</v>
      </c>
      <c r="D125" s="11">
        <v>168</v>
      </c>
      <c r="E125" s="11">
        <v>152</v>
      </c>
      <c r="F125" s="11">
        <v>172</v>
      </c>
      <c r="G125" s="11">
        <v>171</v>
      </c>
      <c r="H125" s="11">
        <v>165</v>
      </c>
      <c r="I125" s="11">
        <v>170</v>
      </c>
      <c r="L125" s="11">
        <f t="shared" si="3"/>
        <v>998</v>
      </c>
    </row>
    <row r="126" spans="1:12" ht="15">
      <c r="A126" s="1" t="s">
        <v>55</v>
      </c>
      <c r="B126" s="11">
        <v>373</v>
      </c>
      <c r="C126" s="2" t="s">
        <v>165</v>
      </c>
      <c r="D126" s="11">
        <v>166</v>
      </c>
      <c r="E126" s="11">
        <v>153</v>
      </c>
      <c r="F126" s="11">
        <v>164</v>
      </c>
      <c r="G126" s="11">
        <v>160</v>
      </c>
      <c r="H126" s="11">
        <v>158</v>
      </c>
      <c r="I126" s="11">
        <v>142</v>
      </c>
      <c r="L126" s="11">
        <f t="shared" si="3"/>
        <v>943</v>
      </c>
    </row>
    <row r="127" spans="1:12" ht="15">
      <c r="A127" s="1" t="s">
        <v>81</v>
      </c>
      <c r="B127" s="11">
        <v>371</v>
      </c>
      <c r="C127" s="2" t="s">
        <v>165</v>
      </c>
      <c r="D127" s="11">
        <v>149</v>
      </c>
      <c r="E127" s="11">
        <v>152</v>
      </c>
      <c r="F127" s="11">
        <v>150</v>
      </c>
      <c r="G127" s="11">
        <v>153</v>
      </c>
      <c r="H127" s="11">
        <v>167</v>
      </c>
      <c r="I127" s="11">
        <v>155</v>
      </c>
      <c r="L127" s="11">
        <f t="shared" si="3"/>
        <v>926</v>
      </c>
    </row>
    <row r="128" spans="1:12" ht="15">
      <c r="A128" s="1" t="s">
        <v>110</v>
      </c>
      <c r="B128" s="11">
        <v>375</v>
      </c>
      <c r="C128" s="2" t="s">
        <v>165</v>
      </c>
      <c r="D128" s="11">
        <v>136</v>
      </c>
      <c r="E128" s="11">
        <v>136</v>
      </c>
      <c r="F128" s="11">
        <v>150</v>
      </c>
      <c r="G128" s="11">
        <v>118</v>
      </c>
      <c r="H128" s="11">
        <v>175</v>
      </c>
      <c r="I128" s="11">
        <v>150</v>
      </c>
      <c r="L128" s="11">
        <f t="shared" si="3"/>
        <v>865</v>
      </c>
    </row>
    <row r="129" spans="1:12" ht="15">
      <c r="A129" s="1" t="s">
        <v>99</v>
      </c>
      <c r="B129" s="11">
        <v>366</v>
      </c>
      <c r="C129" s="2" t="s">
        <v>165</v>
      </c>
      <c r="D129" s="11">
        <v>125</v>
      </c>
      <c r="E129" s="11">
        <v>144</v>
      </c>
      <c r="F129" s="11">
        <v>146</v>
      </c>
      <c r="G129" s="11">
        <v>143</v>
      </c>
      <c r="H129" s="11">
        <v>152</v>
      </c>
      <c r="I129" s="11">
        <v>137</v>
      </c>
      <c r="L129" s="11">
        <f t="shared" si="3"/>
        <v>847</v>
      </c>
    </row>
    <row r="130" spans="1:12" ht="15">
      <c r="A130" s="1" t="s">
        <v>116</v>
      </c>
      <c r="B130" s="11">
        <v>359</v>
      </c>
      <c r="C130" s="2" t="s">
        <v>165</v>
      </c>
      <c r="D130" s="11">
        <v>117</v>
      </c>
      <c r="E130" s="11">
        <v>131</v>
      </c>
      <c r="F130" s="11">
        <v>127</v>
      </c>
      <c r="G130" s="11">
        <v>145</v>
      </c>
      <c r="H130" s="11">
        <v>155</v>
      </c>
      <c r="I130" s="11">
        <v>156</v>
      </c>
      <c r="L130" s="11">
        <f t="shared" si="3"/>
        <v>831</v>
      </c>
    </row>
    <row r="131" spans="1:12" ht="15">
      <c r="A131" s="1" t="s">
        <v>133</v>
      </c>
      <c r="B131" s="11">
        <v>374</v>
      </c>
      <c r="C131" s="2" t="s">
        <v>165</v>
      </c>
      <c r="D131" s="11">
        <v>121</v>
      </c>
      <c r="E131" s="11">
        <v>103</v>
      </c>
      <c r="F131" s="11">
        <v>102</v>
      </c>
      <c r="G131" s="11">
        <v>125</v>
      </c>
      <c r="H131" s="11">
        <v>158</v>
      </c>
      <c r="I131" s="11">
        <v>115</v>
      </c>
      <c r="L131" s="11">
        <f aca="true" t="shared" si="4" ref="L131:L162">SUM(D131:K131)</f>
        <v>724</v>
      </c>
    </row>
    <row r="132" spans="1:12" ht="15">
      <c r="A132" s="1" t="s">
        <v>100</v>
      </c>
      <c r="B132" s="11">
        <v>369</v>
      </c>
      <c r="C132" s="2" t="s">
        <v>165</v>
      </c>
      <c r="D132" s="11">
        <v>119</v>
      </c>
      <c r="E132" s="11">
        <v>143</v>
      </c>
      <c r="F132" s="11">
        <v>122</v>
      </c>
      <c r="G132" s="11">
        <v>115</v>
      </c>
      <c r="H132" s="11">
        <v>0</v>
      </c>
      <c r="I132" s="11">
        <v>150</v>
      </c>
      <c r="L132" s="11">
        <f t="shared" si="4"/>
        <v>649</v>
      </c>
    </row>
    <row r="133" spans="1:12" ht="15">
      <c r="A133" s="1" t="s">
        <v>124</v>
      </c>
      <c r="B133" s="11">
        <v>372</v>
      </c>
      <c r="C133" s="2" t="s">
        <v>165</v>
      </c>
      <c r="D133" s="11">
        <v>126</v>
      </c>
      <c r="E133" s="11">
        <v>0</v>
      </c>
      <c r="F133" s="11">
        <v>157</v>
      </c>
      <c r="G133" s="11">
        <v>167</v>
      </c>
      <c r="H133" s="11">
        <v>0</v>
      </c>
      <c r="I133" s="11">
        <v>117</v>
      </c>
      <c r="L133" s="11">
        <f t="shared" si="4"/>
        <v>567</v>
      </c>
    </row>
    <row r="134" spans="1:12" ht="15">
      <c r="A134" s="1" t="s">
        <v>46</v>
      </c>
      <c r="B134" s="11">
        <v>91</v>
      </c>
      <c r="C134" s="2" t="s">
        <v>167</v>
      </c>
      <c r="D134" s="11">
        <v>133</v>
      </c>
      <c r="E134" s="11">
        <v>169</v>
      </c>
      <c r="F134" s="11">
        <v>167</v>
      </c>
      <c r="G134" s="11">
        <v>129</v>
      </c>
      <c r="H134" s="11">
        <v>159</v>
      </c>
      <c r="I134" s="11">
        <v>160</v>
      </c>
      <c r="L134" s="11">
        <f t="shared" si="4"/>
        <v>917</v>
      </c>
    </row>
    <row r="135" spans="1:12" ht="15">
      <c r="A135" s="1" t="s">
        <v>42</v>
      </c>
      <c r="B135" s="11">
        <v>101</v>
      </c>
      <c r="C135" s="2" t="s">
        <v>167</v>
      </c>
      <c r="D135" s="11">
        <v>170</v>
      </c>
      <c r="E135" s="11">
        <v>116</v>
      </c>
      <c r="F135" s="11">
        <v>0</v>
      </c>
      <c r="G135" s="11">
        <v>131</v>
      </c>
      <c r="H135" s="11">
        <v>141</v>
      </c>
      <c r="I135" s="11">
        <v>166</v>
      </c>
      <c r="L135" s="11">
        <f t="shared" si="4"/>
        <v>724</v>
      </c>
    </row>
    <row r="136" spans="1:12" ht="15">
      <c r="A136" s="1" t="s">
        <v>125</v>
      </c>
      <c r="B136" s="11">
        <v>96</v>
      </c>
      <c r="C136" s="2" t="s">
        <v>167</v>
      </c>
      <c r="D136" s="11">
        <v>126</v>
      </c>
      <c r="E136" s="11">
        <v>0</v>
      </c>
      <c r="F136" s="11">
        <v>125</v>
      </c>
      <c r="G136" s="11">
        <v>157</v>
      </c>
      <c r="H136" s="11">
        <v>157</v>
      </c>
      <c r="I136" s="11">
        <v>0</v>
      </c>
      <c r="L136" s="11">
        <f t="shared" si="4"/>
        <v>565</v>
      </c>
    </row>
    <row r="137" spans="1:12" ht="15">
      <c r="A137" s="1" t="s">
        <v>114</v>
      </c>
      <c r="B137" s="11">
        <v>103</v>
      </c>
      <c r="C137" s="2" t="s">
        <v>167</v>
      </c>
      <c r="D137" s="11">
        <v>133</v>
      </c>
      <c r="E137" s="11">
        <v>126</v>
      </c>
      <c r="F137" s="11">
        <v>0</v>
      </c>
      <c r="G137" s="11">
        <v>0</v>
      </c>
      <c r="H137" s="11">
        <v>147</v>
      </c>
      <c r="I137" s="11">
        <v>0</v>
      </c>
      <c r="L137" s="11">
        <f t="shared" si="4"/>
        <v>406</v>
      </c>
    </row>
    <row r="138" spans="1:12" ht="15">
      <c r="A138" s="1" t="s">
        <v>112</v>
      </c>
      <c r="B138" s="11">
        <v>93</v>
      </c>
      <c r="C138" s="2" t="s">
        <v>167</v>
      </c>
      <c r="D138" s="11">
        <v>134</v>
      </c>
      <c r="E138" s="11">
        <v>0</v>
      </c>
      <c r="F138" s="11">
        <v>129</v>
      </c>
      <c r="G138" s="11">
        <v>130</v>
      </c>
      <c r="H138" s="11">
        <v>0</v>
      </c>
      <c r="I138" s="11">
        <v>0</v>
      </c>
      <c r="L138" s="11">
        <f t="shared" si="4"/>
        <v>393</v>
      </c>
    </row>
    <row r="139" spans="1:12" ht="15">
      <c r="A139" s="1" t="s">
        <v>92</v>
      </c>
      <c r="B139" s="11">
        <v>102</v>
      </c>
      <c r="C139" s="2" t="s">
        <v>167</v>
      </c>
      <c r="D139" s="11">
        <v>149</v>
      </c>
      <c r="E139" s="11">
        <v>0</v>
      </c>
      <c r="F139" s="11">
        <v>0</v>
      </c>
      <c r="G139" s="11">
        <v>91</v>
      </c>
      <c r="H139" s="11">
        <v>32</v>
      </c>
      <c r="I139" s="11">
        <v>75</v>
      </c>
      <c r="L139" s="11">
        <f t="shared" si="4"/>
        <v>347</v>
      </c>
    </row>
    <row r="140" spans="1:12" ht="15">
      <c r="A140" s="1" t="s">
        <v>341</v>
      </c>
      <c r="B140" s="11">
        <v>414</v>
      </c>
      <c r="C140" s="2" t="s">
        <v>167</v>
      </c>
      <c r="D140" s="11">
        <v>0</v>
      </c>
      <c r="E140" s="11">
        <v>0</v>
      </c>
      <c r="F140" s="11">
        <v>156</v>
      </c>
      <c r="G140" s="11">
        <v>157</v>
      </c>
      <c r="H140" s="11">
        <v>0</v>
      </c>
      <c r="I140" s="11">
        <v>0</v>
      </c>
      <c r="L140" s="11">
        <f t="shared" si="4"/>
        <v>313</v>
      </c>
    </row>
    <row r="141" spans="1:12" ht="15">
      <c r="A141" s="1" t="s">
        <v>340</v>
      </c>
      <c r="B141" s="11">
        <v>413</v>
      </c>
      <c r="C141" s="2" t="s">
        <v>167</v>
      </c>
      <c r="D141" s="11">
        <v>0</v>
      </c>
      <c r="E141" s="11">
        <v>0</v>
      </c>
      <c r="F141" s="11">
        <v>138</v>
      </c>
      <c r="G141" s="11">
        <v>162</v>
      </c>
      <c r="H141" s="11">
        <v>0</v>
      </c>
      <c r="I141" s="11">
        <v>0</v>
      </c>
      <c r="L141" s="11">
        <f t="shared" si="4"/>
        <v>300</v>
      </c>
    </row>
    <row r="142" spans="1:12" ht="15">
      <c r="A142" s="1" t="s">
        <v>87</v>
      </c>
      <c r="B142" s="11">
        <v>89</v>
      </c>
      <c r="C142" s="2" t="s">
        <v>167</v>
      </c>
      <c r="D142" s="11">
        <v>151</v>
      </c>
      <c r="E142" s="11">
        <v>130</v>
      </c>
      <c r="F142" s="11">
        <v>0</v>
      </c>
      <c r="G142" s="11">
        <v>0</v>
      </c>
      <c r="H142" s="11">
        <v>0</v>
      </c>
      <c r="I142" s="11">
        <v>0</v>
      </c>
      <c r="L142" s="11">
        <f t="shared" si="4"/>
        <v>281</v>
      </c>
    </row>
    <row r="143" spans="1:12" ht="15">
      <c r="A143" s="1" t="s">
        <v>97</v>
      </c>
      <c r="B143" s="11">
        <v>86</v>
      </c>
      <c r="C143" s="2" t="s">
        <v>167</v>
      </c>
      <c r="D143" s="11">
        <v>146</v>
      </c>
      <c r="E143" s="11">
        <v>0</v>
      </c>
      <c r="F143" s="11">
        <v>0</v>
      </c>
      <c r="G143" s="11">
        <v>0</v>
      </c>
      <c r="H143" s="11">
        <v>0</v>
      </c>
      <c r="I143" s="11">
        <v>127</v>
      </c>
      <c r="L143" s="11">
        <f t="shared" si="4"/>
        <v>273</v>
      </c>
    </row>
    <row r="144" spans="1:12" ht="15">
      <c r="A144" s="1" t="s">
        <v>131</v>
      </c>
      <c r="B144" s="11">
        <v>95</v>
      </c>
      <c r="C144" s="2" t="s">
        <v>167</v>
      </c>
      <c r="D144" s="11">
        <v>122</v>
      </c>
      <c r="E144" s="11">
        <v>0</v>
      </c>
      <c r="F144" s="11">
        <v>150</v>
      </c>
      <c r="G144" s="11">
        <v>0</v>
      </c>
      <c r="H144" s="11">
        <v>0</v>
      </c>
      <c r="I144" s="11">
        <v>0</v>
      </c>
      <c r="L144" s="11">
        <f t="shared" si="4"/>
        <v>272</v>
      </c>
    </row>
    <row r="145" spans="1:12" ht="15">
      <c r="A145" s="1" t="s">
        <v>71</v>
      </c>
      <c r="B145" s="11">
        <v>108</v>
      </c>
      <c r="C145" s="2" t="s">
        <v>167</v>
      </c>
      <c r="D145" s="11">
        <v>0</v>
      </c>
      <c r="E145" s="11">
        <v>158</v>
      </c>
      <c r="F145" s="11">
        <v>0</v>
      </c>
      <c r="G145" s="11">
        <v>93</v>
      </c>
      <c r="H145" s="11">
        <v>0</v>
      </c>
      <c r="I145" s="11">
        <v>0</v>
      </c>
      <c r="L145" s="11">
        <f t="shared" si="4"/>
        <v>251</v>
      </c>
    </row>
    <row r="146" spans="1:12" ht="15">
      <c r="A146" s="1" t="s">
        <v>12</v>
      </c>
      <c r="B146" s="11">
        <v>20</v>
      </c>
      <c r="C146" s="2" t="s">
        <v>158</v>
      </c>
      <c r="D146" s="11">
        <v>192</v>
      </c>
      <c r="E146" s="11">
        <v>198</v>
      </c>
      <c r="F146" s="11">
        <v>193</v>
      </c>
      <c r="G146" s="11">
        <v>196</v>
      </c>
      <c r="H146" s="11">
        <v>192</v>
      </c>
      <c r="I146" s="11">
        <v>188</v>
      </c>
      <c r="L146" s="11">
        <f t="shared" si="4"/>
        <v>1159</v>
      </c>
    </row>
    <row r="147" spans="1:12" ht="15">
      <c r="A147" s="1" t="s">
        <v>47</v>
      </c>
      <c r="B147" s="11">
        <v>67</v>
      </c>
      <c r="C147" s="2" t="s">
        <v>158</v>
      </c>
      <c r="D147" s="11">
        <v>169</v>
      </c>
      <c r="E147" s="11">
        <v>161</v>
      </c>
      <c r="F147" s="11">
        <v>174</v>
      </c>
      <c r="G147" s="11">
        <v>168</v>
      </c>
      <c r="H147" s="11">
        <v>178</v>
      </c>
      <c r="I147" s="11">
        <v>162</v>
      </c>
      <c r="L147" s="11">
        <f t="shared" si="4"/>
        <v>1012</v>
      </c>
    </row>
    <row r="148" spans="1:12" ht="15">
      <c r="A148" s="1" t="s">
        <v>22</v>
      </c>
      <c r="B148" s="11">
        <v>51</v>
      </c>
      <c r="C148" s="2" t="s">
        <v>158</v>
      </c>
      <c r="D148" s="11">
        <v>177</v>
      </c>
      <c r="E148" s="11">
        <v>177</v>
      </c>
      <c r="F148" s="11">
        <v>179</v>
      </c>
      <c r="G148" s="11">
        <v>161</v>
      </c>
      <c r="H148" s="11">
        <v>166</v>
      </c>
      <c r="I148" s="11">
        <v>146</v>
      </c>
      <c r="L148" s="11">
        <f t="shared" si="4"/>
        <v>1006</v>
      </c>
    </row>
    <row r="149" spans="1:12" ht="15">
      <c r="A149" t="s">
        <v>82</v>
      </c>
      <c r="B149" s="11">
        <v>81</v>
      </c>
      <c r="C149" t="s">
        <v>158</v>
      </c>
      <c r="D149" s="11">
        <v>149</v>
      </c>
      <c r="E149" s="11">
        <v>152</v>
      </c>
      <c r="F149" s="11">
        <v>136</v>
      </c>
      <c r="G149" s="11">
        <v>140</v>
      </c>
      <c r="H149" s="11">
        <v>166</v>
      </c>
      <c r="I149" s="11">
        <v>146</v>
      </c>
      <c r="L149" s="11">
        <f t="shared" si="4"/>
        <v>889</v>
      </c>
    </row>
    <row r="150" spans="1:12" ht="15">
      <c r="A150" t="s">
        <v>83</v>
      </c>
      <c r="B150" s="11">
        <v>54</v>
      </c>
      <c r="C150" t="s">
        <v>158</v>
      </c>
      <c r="D150" s="11">
        <v>152</v>
      </c>
      <c r="E150" s="11">
        <v>115</v>
      </c>
      <c r="F150" s="11">
        <v>140</v>
      </c>
      <c r="G150" s="11">
        <v>165</v>
      </c>
      <c r="H150" s="11">
        <v>103</v>
      </c>
      <c r="I150" s="11">
        <v>124</v>
      </c>
      <c r="L150" s="11">
        <f t="shared" si="4"/>
        <v>799</v>
      </c>
    </row>
    <row r="151" spans="1:12" ht="15">
      <c r="A151" t="s">
        <v>19</v>
      </c>
      <c r="B151" s="11">
        <v>271</v>
      </c>
      <c r="C151" t="s">
        <v>162</v>
      </c>
      <c r="D151" s="11">
        <v>148</v>
      </c>
      <c r="E151" s="11">
        <v>178</v>
      </c>
      <c r="F151" s="11">
        <v>167</v>
      </c>
      <c r="G151" s="11">
        <v>175</v>
      </c>
      <c r="H151" s="11">
        <v>158</v>
      </c>
      <c r="I151" s="11">
        <v>138</v>
      </c>
      <c r="L151" s="11">
        <f t="shared" si="4"/>
        <v>964</v>
      </c>
    </row>
    <row r="152" spans="1:12" ht="15">
      <c r="A152" t="s">
        <v>103</v>
      </c>
      <c r="B152" s="11">
        <v>281</v>
      </c>
      <c r="C152" t="s">
        <v>162</v>
      </c>
      <c r="D152" s="11">
        <v>117</v>
      </c>
      <c r="E152" s="11">
        <v>141</v>
      </c>
      <c r="F152" s="11">
        <v>143</v>
      </c>
      <c r="G152" s="11">
        <v>149</v>
      </c>
      <c r="H152" s="11">
        <v>0</v>
      </c>
      <c r="I152" s="11">
        <v>149</v>
      </c>
      <c r="L152" s="11">
        <f t="shared" si="4"/>
        <v>699</v>
      </c>
    </row>
    <row r="153" spans="1:12" ht="15">
      <c r="A153" t="s">
        <v>70</v>
      </c>
      <c r="B153" s="11">
        <v>273</v>
      </c>
      <c r="C153" t="s">
        <v>162</v>
      </c>
      <c r="D153" s="11">
        <v>157</v>
      </c>
      <c r="E153" s="11">
        <v>159</v>
      </c>
      <c r="F153" s="11">
        <v>143</v>
      </c>
      <c r="G153" s="11">
        <v>0</v>
      </c>
      <c r="H153" s="11">
        <v>0</v>
      </c>
      <c r="I153" s="11">
        <v>0</v>
      </c>
      <c r="L153" s="11">
        <f t="shared" si="4"/>
        <v>459</v>
      </c>
    </row>
    <row r="154" spans="1:12" ht="15">
      <c r="A154" t="s">
        <v>113</v>
      </c>
      <c r="B154" s="11">
        <v>280</v>
      </c>
      <c r="C154" t="s">
        <v>162</v>
      </c>
      <c r="D154" s="11">
        <v>60</v>
      </c>
      <c r="E154" s="11">
        <v>134</v>
      </c>
      <c r="F154" s="11">
        <v>141</v>
      </c>
      <c r="G154" s="11">
        <v>112</v>
      </c>
      <c r="H154" s="11">
        <v>0</v>
      </c>
      <c r="I154" s="11">
        <v>0</v>
      </c>
      <c r="L154" s="11">
        <f t="shared" si="4"/>
        <v>447</v>
      </c>
    </row>
    <row r="155" spans="1:12" ht="15">
      <c r="A155" s="8" t="s">
        <v>143</v>
      </c>
      <c r="B155" s="11">
        <v>383</v>
      </c>
      <c r="C155" s="8" t="s">
        <v>162</v>
      </c>
      <c r="D155" s="11">
        <v>0</v>
      </c>
      <c r="E155" s="11">
        <v>92</v>
      </c>
      <c r="F155" s="11">
        <v>100</v>
      </c>
      <c r="G155" s="11">
        <v>0</v>
      </c>
      <c r="H155" s="11">
        <v>0</v>
      </c>
      <c r="I155" s="11">
        <v>103</v>
      </c>
      <c r="L155" s="11">
        <f t="shared" si="4"/>
        <v>295</v>
      </c>
    </row>
    <row r="156" spans="1:12" ht="15">
      <c r="A156" s="8" t="s">
        <v>101</v>
      </c>
      <c r="B156" s="11">
        <v>275</v>
      </c>
      <c r="C156" s="8" t="s">
        <v>162</v>
      </c>
      <c r="D156" s="11">
        <v>101</v>
      </c>
      <c r="E156" s="11">
        <v>142</v>
      </c>
      <c r="F156" s="11">
        <v>0</v>
      </c>
      <c r="G156" s="11">
        <v>0</v>
      </c>
      <c r="H156" s="11">
        <v>0</v>
      </c>
      <c r="I156" s="11">
        <v>0</v>
      </c>
      <c r="L156" s="11">
        <f t="shared" si="4"/>
        <v>243</v>
      </c>
    </row>
    <row r="157" spans="1:12" ht="15">
      <c r="A157" s="8" t="s">
        <v>72</v>
      </c>
      <c r="B157" s="11">
        <v>278</v>
      </c>
      <c r="C157" s="8" t="s">
        <v>162</v>
      </c>
      <c r="D157" s="11">
        <v>158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L157" s="11">
        <f t="shared" si="4"/>
        <v>158</v>
      </c>
    </row>
    <row r="158" spans="1:12" ht="15">
      <c r="A158" s="8" t="s">
        <v>74</v>
      </c>
      <c r="B158" s="11">
        <v>274</v>
      </c>
      <c r="C158" s="8" t="s">
        <v>162</v>
      </c>
      <c r="D158" s="11">
        <v>156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L158" s="11">
        <f t="shared" si="4"/>
        <v>156</v>
      </c>
    </row>
    <row r="159" spans="1:12" ht="15">
      <c r="A159" s="8" t="s">
        <v>149</v>
      </c>
      <c r="B159" s="11">
        <v>380</v>
      </c>
      <c r="C159" s="8" t="s">
        <v>162</v>
      </c>
      <c r="D159" s="11">
        <v>0</v>
      </c>
      <c r="E159" s="11">
        <v>77</v>
      </c>
      <c r="F159" s="11">
        <v>56</v>
      </c>
      <c r="G159" s="11">
        <v>0</v>
      </c>
      <c r="H159" s="11">
        <v>0</v>
      </c>
      <c r="I159" s="11">
        <v>0</v>
      </c>
      <c r="L159" s="11">
        <f t="shared" si="4"/>
        <v>133</v>
      </c>
    </row>
    <row r="160" spans="1:12" ht="15">
      <c r="A160" s="8" t="s">
        <v>348</v>
      </c>
      <c r="B160" s="11">
        <v>426</v>
      </c>
      <c r="C160" s="8" t="s">
        <v>162</v>
      </c>
      <c r="D160" s="11">
        <v>0</v>
      </c>
      <c r="E160" s="11">
        <v>0</v>
      </c>
      <c r="F160" s="11">
        <v>118</v>
      </c>
      <c r="G160" s="11">
        <v>0</v>
      </c>
      <c r="H160" s="11">
        <v>0</v>
      </c>
      <c r="I160" s="11">
        <v>0</v>
      </c>
      <c r="L160" s="11">
        <f t="shared" si="4"/>
        <v>118</v>
      </c>
    </row>
    <row r="161" spans="1:12" ht="15">
      <c r="A161" s="8" t="s">
        <v>157</v>
      </c>
      <c r="B161" s="11">
        <v>276</v>
      </c>
      <c r="C161" s="8" t="s">
        <v>162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L161" s="11">
        <f t="shared" si="4"/>
        <v>0</v>
      </c>
    </row>
    <row r="162" spans="1:12" ht="15">
      <c r="A162" s="8" t="s">
        <v>356</v>
      </c>
      <c r="B162" s="11">
        <v>437</v>
      </c>
      <c r="C162" s="8" t="s">
        <v>357</v>
      </c>
      <c r="D162" s="11">
        <v>0</v>
      </c>
      <c r="E162" s="11">
        <v>0</v>
      </c>
      <c r="F162" s="11">
        <v>0</v>
      </c>
      <c r="G162" s="11">
        <v>0</v>
      </c>
      <c r="H162" s="11">
        <v>141</v>
      </c>
      <c r="I162" s="11">
        <v>0</v>
      </c>
      <c r="L162" s="11">
        <f t="shared" si="4"/>
        <v>141</v>
      </c>
    </row>
    <row r="163" ht="15">
      <c r="I163" s="13" t="s">
        <v>362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7"/>
  <sheetViews>
    <sheetView zoomScalePageLayoutView="0" workbookViewId="0" topLeftCell="A88">
      <selection activeCell="I105" sqref="I105"/>
    </sheetView>
  </sheetViews>
  <sheetFormatPr defaultColWidth="9.140625" defaultRowHeight="15"/>
  <cols>
    <col min="1" max="1" width="29.421875" style="0" customWidth="1"/>
    <col min="2" max="2" width="11.57421875" style="11" customWidth="1"/>
    <col min="3" max="3" width="16.140625" style="0" customWidth="1"/>
    <col min="4" max="9" width="9.140625" style="11" customWidth="1"/>
    <col min="12" max="12" width="9.140625" style="11" customWidth="1"/>
    <col min="13" max="13" width="23.28125" style="0" customWidth="1"/>
  </cols>
  <sheetData>
    <row r="1" ht="15">
      <c r="A1" s="4" t="s">
        <v>168</v>
      </c>
    </row>
    <row r="2" spans="1:13" ht="15">
      <c r="A2" s="3" t="s">
        <v>0</v>
      </c>
      <c r="B2" s="12" t="s">
        <v>1</v>
      </c>
      <c r="C2" s="3" t="s">
        <v>170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3" t="s">
        <v>9</v>
      </c>
      <c r="K2" s="3" t="s">
        <v>10</v>
      </c>
      <c r="L2" s="12" t="s">
        <v>11</v>
      </c>
      <c r="M2" s="3"/>
    </row>
    <row r="3" spans="1:12" ht="15">
      <c r="A3" s="6" t="s">
        <v>172</v>
      </c>
      <c r="B3" s="11">
        <v>299</v>
      </c>
      <c r="C3" s="7" t="s">
        <v>159</v>
      </c>
      <c r="D3" s="11">
        <v>188</v>
      </c>
      <c r="E3" s="11">
        <v>187</v>
      </c>
      <c r="F3" s="11">
        <v>190</v>
      </c>
      <c r="G3" s="11">
        <v>187</v>
      </c>
      <c r="H3" s="11">
        <v>185</v>
      </c>
      <c r="I3" s="11">
        <v>183</v>
      </c>
      <c r="L3" s="11">
        <f aca="true" t="shared" si="0" ref="L3:L34">SUM(D3:K3)</f>
        <v>1120</v>
      </c>
    </row>
    <row r="4" spans="1:12" ht="15">
      <c r="A4" s="6" t="s">
        <v>175</v>
      </c>
      <c r="B4" s="11">
        <v>111</v>
      </c>
      <c r="C4" s="7" t="s">
        <v>159</v>
      </c>
      <c r="D4" s="11">
        <v>185</v>
      </c>
      <c r="E4" s="11">
        <v>183</v>
      </c>
      <c r="F4" s="11">
        <v>186</v>
      </c>
      <c r="G4" s="11">
        <v>187</v>
      </c>
      <c r="H4" s="11">
        <v>190</v>
      </c>
      <c r="I4" s="11">
        <v>185</v>
      </c>
      <c r="L4" s="11">
        <f t="shared" si="0"/>
        <v>1116</v>
      </c>
    </row>
    <row r="5" spans="1:12" ht="15">
      <c r="A5" s="6" t="s">
        <v>173</v>
      </c>
      <c r="B5" s="11">
        <v>113</v>
      </c>
      <c r="C5" s="7" t="s">
        <v>159</v>
      </c>
      <c r="D5" s="11">
        <v>186</v>
      </c>
      <c r="E5" s="11">
        <v>180</v>
      </c>
      <c r="F5" s="11">
        <v>177</v>
      </c>
      <c r="G5" s="11">
        <v>184</v>
      </c>
      <c r="H5" s="11">
        <v>180</v>
      </c>
      <c r="I5" s="11">
        <v>188</v>
      </c>
      <c r="L5" s="11">
        <f t="shared" si="0"/>
        <v>1095</v>
      </c>
    </row>
    <row r="6" spans="1:12" ht="15">
      <c r="A6" s="6" t="s">
        <v>174</v>
      </c>
      <c r="B6" s="11">
        <v>282</v>
      </c>
      <c r="C6" s="7" t="s">
        <v>159</v>
      </c>
      <c r="D6" s="11">
        <v>185</v>
      </c>
      <c r="E6" s="11">
        <v>185</v>
      </c>
      <c r="F6" s="11">
        <v>185</v>
      </c>
      <c r="G6" s="11">
        <v>181</v>
      </c>
      <c r="H6" s="11">
        <v>180</v>
      </c>
      <c r="I6" s="11">
        <v>177</v>
      </c>
      <c r="L6" s="11">
        <f t="shared" si="0"/>
        <v>1093</v>
      </c>
    </row>
    <row r="7" spans="1:12" ht="15">
      <c r="A7" s="6" t="s">
        <v>178</v>
      </c>
      <c r="B7" s="11">
        <v>325</v>
      </c>
      <c r="C7" s="7" t="s">
        <v>159</v>
      </c>
      <c r="D7" s="11">
        <v>167</v>
      </c>
      <c r="E7" s="11">
        <v>180</v>
      </c>
      <c r="F7" s="11">
        <v>183</v>
      </c>
      <c r="G7" s="11">
        <v>181</v>
      </c>
      <c r="H7" s="11">
        <v>175</v>
      </c>
      <c r="I7" s="11">
        <v>182</v>
      </c>
      <c r="L7" s="11">
        <f t="shared" si="0"/>
        <v>1068</v>
      </c>
    </row>
    <row r="8" spans="1:12" ht="15">
      <c r="A8" s="6" t="s">
        <v>186</v>
      </c>
      <c r="B8" s="11">
        <v>35</v>
      </c>
      <c r="C8" s="7" t="s">
        <v>159</v>
      </c>
      <c r="D8" s="11">
        <v>173</v>
      </c>
      <c r="E8" s="11">
        <v>168</v>
      </c>
      <c r="F8" s="11">
        <v>169</v>
      </c>
      <c r="G8" s="11">
        <v>186</v>
      </c>
      <c r="H8" s="11">
        <v>185</v>
      </c>
      <c r="I8" s="11">
        <v>184</v>
      </c>
      <c r="L8" s="11">
        <f t="shared" si="0"/>
        <v>1065</v>
      </c>
    </row>
    <row r="9" spans="1:12" ht="15">
      <c r="A9" s="6" t="s">
        <v>188</v>
      </c>
      <c r="B9" s="11">
        <v>37</v>
      </c>
      <c r="C9" s="7" t="s">
        <v>159</v>
      </c>
      <c r="D9" s="11">
        <v>167</v>
      </c>
      <c r="E9" s="11">
        <v>172</v>
      </c>
      <c r="F9" s="11">
        <v>181</v>
      </c>
      <c r="G9" s="11">
        <v>181</v>
      </c>
      <c r="H9" s="11">
        <v>169</v>
      </c>
      <c r="I9" s="11">
        <v>179</v>
      </c>
      <c r="L9" s="11">
        <f t="shared" si="0"/>
        <v>1049</v>
      </c>
    </row>
    <row r="10" spans="1:12" ht="15">
      <c r="A10" s="6" t="s">
        <v>192</v>
      </c>
      <c r="B10" s="11">
        <v>269</v>
      </c>
      <c r="C10" s="7" t="s">
        <v>159</v>
      </c>
      <c r="D10" s="11">
        <v>160</v>
      </c>
      <c r="E10" s="11">
        <v>168</v>
      </c>
      <c r="F10" s="11">
        <v>157</v>
      </c>
      <c r="G10" s="11">
        <v>165</v>
      </c>
      <c r="H10" s="11">
        <v>167</v>
      </c>
      <c r="I10" s="11">
        <v>164</v>
      </c>
      <c r="L10" s="11">
        <f t="shared" si="0"/>
        <v>981</v>
      </c>
    </row>
    <row r="11" spans="1:12" ht="15">
      <c r="A11" s="6" t="s">
        <v>202</v>
      </c>
      <c r="B11" s="11">
        <v>46</v>
      </c>
      <c r="C11" s="7" t="s">
        <v>159</v>
      </c>
      <c r="D11" s="11">
        <v>162</v>
      </c>
      <c r="E11" s="11">
        <v>153</v>
      </c>
      <c r="F11" s="11">
        <v>158</v>
      </c>
      <c r="G11" s="11">
        <v>163</v>
      </c>
      <c r="H11" s="11">
        <v>165</v>
      </c>
      <c r="I11" s="11">
        <v>151</v>
      </c>
      <c r="L11" s="11">
        <f t="shared" si="0"/>
        <v>952</v>
      </c>
    </row>
    <row r="12" spans="1:12" ht="15">
      <c r="A12" s="6" t="s">
        <v>196</v>
      </c>
      <c r="B12" s="11">
        <v>42</v>
      </c>
      <c r="C12" s="7" t="s">
        <v>159</v>
      </c>
      <c r="D12" s="11">
        <v>165</v>
      </c>
      <c r="E12" s="11">
        <v>130</v>
      </c>
      <c r="F12" s="11">
        <v>164</v>
      </c>
      <c r="G12" s="11">
        <v>158</v>
      </c>
      <c r="H12" s="11">
        <v>157</v>
      </c>
      <c r="I12" s="11">
        <v>171</v>
      </c>
      <c r="L12" s="11">
        <f t="shared" si="0"/>
        <v>945</v>
      </c>
    </row>
    <row r="13" spans="1:12" ht="15">
      <c r="A13" s="6" t="s">
        <v>195</v>
      </c>
      <c r="B13" s="11">
        <v>292</v>
      </c>
      <c r="C13" s="7" t="s">
        <v>159</v>
      </c>
      <c r="D13" s="11">
        <v>153</v>
      </c>
      <c r="E13" s="11">
        <v>165</v>
      </c>
      <c r="F13" s="11">
        <v>155</v>
      </c>
      <c r="G13" s="11">
        <v>164</v>
      </c>
      <c r="H13" s="11">
        <v>144</v>
      </c>
      <c r="I13" s="11">
        <v>159</v>
      </c>
      <c r="L13" s="11">
        <f t="shared" si="0"/>
        <v>940</v>
      </c>
    </row>
    <row r="14" spans="1:12" ht="15">
      <c r="A14" s="6" t="s">
        <v>239</v>
      </c>
      <c r="B14" s="11">
        <v>48</v>
      </c>
      <c r="C14" s="7" t="s">
        <v>159</v>
      </c>
      <c r="D14" s="11">
        <v>122</v>
      </c>
      <c r="E14" s="11">
        <v>131</v>
      </c>
      <c r="F14" s="11">
        <v>124</v>
      </c>
      <c r="G14" s="11">
        <v>145</v>
      </c>
      <c r="H14" s="11">
        <v>126</v>
      </c>
      <c r="I14" s="11">
        <v>146</v>
      </c>
      <c r="L14" s="11">
        <f t="shared" si="0"/>
        <v>794</v>
      </c>
    </row>
    <row r="15" spans="1:12" ht="15">
      <c r="A15" s="6" t="s">
        <v>212</v>
      </c>
      <c r="B15" s="11">
        <v>32</v>
      </c>
      <c r="C15" s="7" t="s">
        <v>159</v>
      </c>
      <c r="D15" s="11">
        <v>0</v>
      </c>
      <c r="E15" s="11">
        <v>155</v>
      </c>
      <c r="F15" s="11">
        <v>149</v>
      </c>
      <c r="G15" s="11">
        <v>164</v>
      </c>
      <c r="H15" s="11">
        <v>148</v>
      </c>
      <c r="I15" s="11">
        <v>170</v>
      </c>
      <c r="L15" s="11">
        <f t="shared" si="0"/>
        <v>786</v>
      </c>
    </row>
    <row r="16" spans="1:12" ht="15">
      <c r="A16" s="6" t="s">
        <v>205</v>
      </c>
      <c r="B16" s="11">
        <v>23</v>
      </c>
      <c r="C16" s="7" t="s">
        <v>159</v>
      </c>
      <c r="D16" s="11">
        <v>160</v>
      </c>
      <c r="E16" s="11">
        <v>0</v>
      </c>
      <c r="F16" s="11">
        <v>147</v>
      </c>
      <c r="G16" s="11">
        <v>161</v>
      </c>
      <c r="H16" s="11">
        <v>159</v>
      </c>
      <c r="I16" s="11">
        <v>156</v>
      </c>
      <c r="L16" s="11">
        <f t="shared" si="0"/>
        <v>783</v>
      </c>
    </row>
    <row r="17" spans="1:12" ht="15">
      <c r="A17" s="6" t="s">
        <v>226</v>
      </c>
      <c r="B17" s="11">
        <v>293</v>
      </c>
      <c r="C17" s="7" t="s">
        <v>159</v>
      </c>
      <c r="D17" s="11">
        <v>138</v>
      </c>
      <c r="E17" s="11">
        <v>144</v>
      </c>
      <c r="F17" s="11">
        <v>0</v>
      </c>
      <c r="G17" s="11">
        <v>159</v>
      </c>
      <c r="H17" s="11">
        <v>151</v>
      </c>
      <c r="I17" s="11">
        <v>148</v>
      </c>
      <c r="L17" s="11">
        <f t="shared" si="0"/>
        <v>740</v>
      </c>
    </row>
    <row r="18" spans="1:12" ht="15">
      <c r="A18" s="6" t="s">
        <v>228</v>
      </c>
      <c r="B18" s="11">
        <v>24</v>
      </c>
      <c r="C18" s="7" t="s">
        <v>159</v>
      </c>
      <c r="D18" s="11">
        <v>131</v>
      </c>
      <c r="E18" s="11">
        <v>140</v>
      </c>
      <c r="F18" s="11">
        <v>139</v>
      </c>
      <c r="G18" s="11">
        <v>147</v>
      </c>
      <c r="H18" s="11">
        <v>0</v>
      </c>
      <c r="I18" s="11">
        <v>116</v>
      </c>
      <c r="L18" s="11">
        <f t="shared" si="0"/>
        <v>673</v>
      </c>
    </row>
    <row r="19" spans="1:12" ht="15">
      <c r="A19" s="6" t="s">
        <v>267</v>
      </c>
      <c r="B19" s="11">
        <v>411</v>
      </c>
      <c r="C19" s="7" t="s">
        <v>159</v>
      </c>
      <c r="D19" s="11">
        <v>0</v>
      </c>
      <c r="E19" s="11">
        <v>42</v>
      </c>
      <c r="F19" s="11">
        <v>125</v>
      </c>
      <c r="G19" s="11">
        <v>121</v>
      </c>
      <c r="H19" s="11">
        <v>148</v>
      </c>
      <c r="I19" s="11">
        <v>122</v>
      </c>
      <c r="L19" s="11">
        <f t="shared" si="0"/>
        <v>558</v>
      </c>
    </row>
    <row r="20" spans="1:12" ht="15">
      <c r="A20" s="6" t="s">
        <v>237</v>
      </c>
      <c r="B20" s="11">
        <v>386</v>
      </c>
      <c r="C20" s="7" t="s">
        <v>159</v>
      </c>
      <c r="D20" s="11">
        <v>0</v>
      </c>
      <c r="E20" s="11">
        <v>132</v>
      </c>
      <c r="F20" s="11">
        <v>141</v>
      </c>
      <c r="G20" s="11">
        <v>0</v>
      </c>
      <c r="H20" s="11">
        <v>142</v>
      </c>
      <c r="I20" s="11">
        <v>106</v>
      </c>
      <c r="L20" s="11">
        <f t="shared" si="0"/>
        <v>521</v>
      </c>
    </row>
    <row r="21" spans="1:12" ht="15">
      <c r="A21" s="6" t="s">
        <v>198</v>
      </c>
      <c r="B21" s="11">
        <v>403</v>
      </c>
      <c r="C21" s="7" t="s">
        <v>159</v>
      </c>
      <c r="D21" s="11">
        <v>0</v>
      </c>
      <c r="E21" s="11">
        <v>164</v>
      </c>
      <c r="F21" s="11">
        <v>179</v>
      </c>
      <c r="G21" s="11">
        <v>162</v>
      </c>
      <c r="H21" s="11">
        <v>0</v>
      </c>
      <c r="I21" s="11">
        <v>0</v>
      </c>
      <c r="L21" s="11">
        <f t="shared" si="0"/>
        <v>505</v>
      </c>
    </row>
    <row r="22" spans="1:12" ht="15">
      <c r="A22" s="6" t="s">
        <v>207</v>
      </c>
      <c r="B22" s="11">
        <v>289</v>
      </c>
      <c r="C22" s="7" t="s">
        <v>159</v>
      </c>
      <c r="D22" s="11">
        <v>159</v>
      </c>
      <c r="E22" s="11">
        <v>0</v>
      </c>
      <c r="F22" s="11">
        <v>171</v>
      </c>
      <c r="G22" s="11">
        <v>0</v>
      </c>
      <c r="H22" s="11">
        <v>0</v>
      </c>
      <c r="I22" s="11">
        <v>145</v>
      </c>
      <c r="L22" s="11">
        <f t="shared" si="0"/>
        <v>475</v>
      </c>
    </row>
    <row r="23" spans="1:12" ht="15">
      <c r="A23" s="6" t="s">
        <v>216</v>
      </c>
      <c r="B23" s="11">
        <v>288</v>
      </c>
      <c r="C23" s="7" t="s">
        <v>159</v>
      </c>
      <c r="D23" s="11">
        <v>150</v>
      </c>
      <c r="E23" s="11">
        <v>0</v>
      </c>
      <c r="F23" s="11">
        <v>158</v>
      </c>
      <c r="G23" s="11">
        <v>0</v>
      </c>
      <c r="H23" s="11">
        <v>0</v>
      </c>
      <c r="I23" s="11">
        <v>132</v>
      </c>
      <c r="L23" s="11">
        <f t="shared" si="0"/>
        <v>440</v>
      </c>
    </row>
    <row r="24" spans="1:12" ht="15">
      <c r="A24" s="6" t="s">
        <v>197</v>
      </c>
      <c r="B24" s="11">
        <v>38</v>
      </c>
      <c r="C24" s="7" t="s">
        <v>159</v>
      </c>
      <c r="D24" s="11">
        <v>165</v>
      </c>
      <c r="E24" s="11">
        <v>177</v>
      </c>
      <c r="F24" s="11">
        <v>0</v>
      </c>
      <c r="G24" s="11">
        <v>0</v>
      </c>
      <c r="H24" s="11">
        <v>0</v>
      </c>
      <c r="I24" s="11">
        <v>0</v>
      </c>
      <c r="L24" s="11">
        <f t="shared" si="0"/>
        <v>342</v>
      </c>
    </row>
    <row r="25" spans="1:12" ht="15">
      <c r="A25" s="6" t="s">
        <v>213</v>
      </c>
      <c r="B25" s="11">
        <v>285</v>
      </c>
      <c r="C25" s="7" t="s">
        <v>159</v>
      </c>
      <c r="D25" s="11">
        <v>152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L25" s="11">
        <f t="shared" si="0"/>
        <v>152</v>
      </c>
    </row>
    <row r="26" spans="1:12" ht="15">
      <c r="A26" s="6" t="s">
        <v>361</v>
      </c>
      <c r="B26" s="11">
        <v>444</v>
      </c>
      <c r="C26" s="7" t="s">
        <v>159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147</v>
      </c>
      <c r="L26" s="11">
        <f t="shared" si="0"/>
        <v>147</v>
      </c>
    </row>
    <row r="27" spans="1:12" ht="15">
      <c r="A27" s="6" t="s">
        <v>271</v>
      </c>
      <c r="B27" s="11">
        <v>31</v>
      </c>
      <c r="C27" s="7" t="s">
        <v>159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L27" s="11">
        <f t="shared" si="0"/>
        <v>0</v>
      </c>
    </row>
    <row r="28" spans="1:12" ht="15">
      <c r="A28" s="6" t="s">
        <v>272</v>
      </c>
      <c r="B28" s="11">
        <v>36</v>
      </c>
      <c r="C28" s="7" t="s">
        <v>159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L28" s="11">
        <f t="shared" si="0"/>
        <v>0</v>
      </c>
    </row>
    <row r="29" spans="1:12" ht="15">
      <c r="A29" s="6" t="s">
        <v>273</v>
      </c>
      <c r="B29" s="11">
        <v>43</v>
      </c>
      <c r="C29" s="7" t="s">
        <v>159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L29" s="11">
        <f t="shared" si="0"/>
        <v>0</v>
      </c>
    </row>
    <row r="30" spans="1:12" ht="15">
      <c r="A30" s="6" t="s">
        <v>176</v>
      </c>
      <c r="B30" s="11">
        <v>110</v>
      </c>
      <c r="C30" s="7" t="s">
        <v>164</v>
      </c>
      <c r="D30" s="11">
        <v>183</v>
      </c>
      <c r="E30" s="11">
        <v>173</v>
      </c>
      <c r="F30" s="11">
        <v>176</v>
      </c>
      <c r="G30" s="11">
        <v>182</v>
      </c>
      <c r="H30" s="11">
        <v>184</v>
      </c>
      <c r="I30" s="11">
        <v>172</v>
      </c>
      <c r="L30" s="11">
        <f t="shared" si="0"/>
        <v>1070</v>
      </c>
    </row>
    <row r="31" spans="1:12" ht="15">
      <c r="A31" s="6" t="s">
        <v>181</v>
      </c>
      <c r="B31" s="11">
        <v>166</v>
      </c>
      <c r="C31" s="7" t="s">
        <v>164</v>
      </c>
      <c r="D31" s="11">
        <v>177</v>
      </c>
      <c r="E31" s="11">
        <v>178</v>
      </c>
      <c r="F31" s="11">
        <v>173</v>
      </c>
      <c r="G31" s="11">
        <v>171</v>
      </c>
      <c r="H31" s="11">
        <v>184</v>
      </c>
      <c r="I31" s="11">
        <v>183</v>
      </c>
      <c r="L31" s="11">
        <f t="shared" si="0"/>
        <v>1066</v>
      </c>
    </row>
    <row r="32" spans="1:12" ht="15">
      <c r="A32" s="6" t="s">
        <v>218</v>
      </c>
      <c r="B32" s="11">
        <v>126</v>
      </c>
      <c r="C32" s="7" t="s">
        <v>164</v>
      </c>
      <c r="D32" s="11">
        <v>142</v>
      </c>
      <c r="E32" s="11">
        <v>149</v>
      </c>
      <c r="F32" s="11">
        <v>143</v>
      </c>
      <c r="G32" s="11">
        <v>164</v>
      </c>
      <c r="H32" s="11">
        <v>164</v>
      </c>
      <c r="I32" s="11">
        <v>182</v>
      </c>
      <c r="L32" s="11">
        <f t="shared" si="0"/>
        <v>944</v>
      </c>
    </row>
    <row r="33" spans="1:12" ht="15">
      <c r="A33" s="6" t="s">
        <v>189</v>
      </c>
      <c r="B33" s="11">
        <v>192</v>
      </c>
      <c r="C33" s="7" t="s">
        <v>164</v>
      </c>
      <c r="D33" s="11">
        <v>172</v>
      </c>
      <c r="E33" s="11">
        <v>166</v>
      </c>
      <c r="F33" s="11">
        <v>182</v>
      </c>
      <c r="G33" s="11">
        <v>175</v>
      </c>
      <c r="H33" s="11">
        <v>0</v>
      </c>
      <c r="I33" s="11">
        <v>178</v>
      </c>
      <c r="L33" s="11">
        <f t="shared" si="0"/>
        <v>873</v>
      </c>
    </row>
    <row r="34" spans="1:12" ht="15">
      <c r="A34" s="6" t="s">
        <v>220</v>
      </c>
      <c r="B34" s="11">
        <v>188</v>
      </c>
      <c r="C34" s="7" t="s">
        <v>164</v>
      </c>
      <c r="D34" s="11">
        <v>140</v>
      </c>
      <c r="E34" s="11">
        <v>148</v>
      </c>
      <c r="F34" s="11">
        <v>154</v>
      </c>
      <c r="G34" s="11">
        <v>134</v>
      </c>
      <c r="H34" s="11">
        <v>0</v>
      </c>
      <c r="I34" s="11">
        <v>0</v>
      </c>
      <c r="L34" s="11">
        <f t="shared" si="0"/>
        <v>576</v>
      </c>
    </row>
    <row r="35" spans="1:12" ht="15">
      <c r="A35" s="6" t="s">
        <v>247</v>
      </c>
      <c r="B35" s="11">
        <v>191</v>
      </c>
      <c r="C35" s="7" t="s">
        <v>164</v>
      </c>
      <c r="D35" s="11">
        <v>125</v>
      </c>
      <c r="E35" s="11">
        <v>122</v>
      </c>
      <c r="F35" s="11">
        <v>150</v>
      </c>
      <c r="G35" s="11">
        <v>158</v>
      </c>
      <c r="H35" s="11">
        <v>0</v>
      </c>
      <c r="I35" s="11">
        <v>0</v>
      </c>
      <c r="L35" s="11">
        <f aca="true" t="shared" si="1" ref="L35:L66">SUM(D35:K35)</f>
        <v>555</v>
      </c>
    </row>
    <row r="36" spans="1:12" ht="15">
      <c r="A36" s="6" t="s">
        <v>236</v>
      </c>
      <c r="B36" s="11">
        <v>189</v>
      </c>
      <c r="C36" s="7" t="s">
        <v>164</v>
      </c>
      <c r="D36" s="11">
        <v>133</v>
      </c>
      <c r="E36" s="11">
        <v>0</v>
      </c>
      <c r="F36" s="11">
        <v>129</v>
      </c>
      <c r="G36" s="11">
        <v>167</v>
      </c>
      <c r="H36" s="11">
        <v>0</v>
      </c>
      <c r="I36" s="11">
        <v>0</v>
      </c>
      <c r="L36" s="11">
        <f t="shared" si="1"/>
        <v>429</v>
      </c>
    </row>
    <row r="37" spans="1:12" ht="15">
      <c r="A37" s="6" t="s">
        <v>269</v>
      </c>
      <c r="B37" s="11">
        <v>190</v>
      </c>
      <c r="C37" s="7" t="s">
        <v>164</v>
      </c>
      <c r="D37" s="11">
        <v>30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L37" s="11">
        <f t="shared" si="1"/>
        <v>30</v>
      </c>
    </row>
    <row r="38" spans="1:12" ht="15">
      <c r="A38" s="6" t="s">
        <v>240</v>
      </c>
      <c r="B38" s="11">
        <v>135</v>
      </c>
      <c r="C38" s="7" t="s">
        <v>166</v>
      </c>
      <c r="D38" s="11">
        <v>120</v>
      </c>
      <c r="E38" s="11">
        <v>131</v>
      </c>
      <c r="F38" s="11">
        <v>132</v>
      </c>
      <c r="G38" s="11">
        <v>143</v>
      </c>
      <c r="H38" s="11">
        <v>0</v>
      </c>
      <c r="I38" s="11">
        <v>0</v>
      </c>
      <c r="L38" s="11">
        <f t="shared" si="1"/>
        <v>526</v>
      </c>
    </row>
    <row r="39" spans="1:12" ht="15">
      <c r="A39" s="6" t="s">
        <v>251</v>
      </c>
      <c r="B39" s="11">
        <v>132</v>
      </c>
      <c r="C39" s="7" t="s">
        <v>166</v>
      </c>
      <c r="D39" s="11">
        <v>0</v>
      </c>
      <c r="E39" s="11">
        <v>118</v>
      </c>
      <c r="F39" s="11">
        <v>139</v>
      </c>
      <c r="G39" s="11">
        <v>124</v>
      </c>
      <c r="H39" s="11">
        <v>0</v>
      </c>
      <c r="I39" s="11">
        <v>0</v>
      </c>
      <c r="L39" s="11">
        <f t="shared" si="1"/>
        <v>381</v>
      </c>
    </row>
    <row r="40" spans="1:12" ht="15">
      <c r="A40" s="6" t="s">
        <v>229</v>
      </c>
      <c r="B40" s="11">
        <v>141</v>
      </c>
      <c r="C40" s="7" t="s">
        <v>166</v>
      </c>
      <c r="D40" s="11">
        <v>128</v>
      </c>
      <c r="E40" s="11">
        <v>140</v>
      </c>
      <c r="F40" s="11">
        <v>0</v>
      </c>
      <c r="G40" s="11">
        <v>0</v>
      </c>
      <c r="H40" s="11">
        <v>0</v>
      </c>
      <c r="I40" s="11">
        <v>0</v>
      </c>
      <c r="L40" s="11">
        <f t="shared" si="1"/>
        <v>268</v>
      </c>
    </row>
    <row r="41" spans="1:12" ht="15">
      <c r="A41" s="6" t="s">
        <v>259</v>
      </c>
      <c r="B41" s="11">
        <v>133</v>
      </c>
      <c r="C41" s="7" t="s">
        <v>166</v>
      </c>
      <c r="D41" s="11">
        <v>0</v>
      </c>
      <c r="E41" s="11">
        <v>103</v>
      </c>
      <c r="F41" s="11">
        <v>0</v>
      </c>
      <c r="G41" s="11">
        <v>134</v>
      </c>
      <c r="H41" s="11">
        <v>0</v>
      </c>
      <c r="I41" s="11">
        <v>0</v>
      </c>
      <c r="L41" s="11">
        <f t="shared" si="1"/>
        <v>237</v>
      </c>
    </row>
    <row r="42" spans="1:12" ht="15">
      <c r="A42" s="6" t="s">
        <v>257</v>
      </c>
      <c r="B42" s="11">
        <v>131</v>
      </c>
      <c r="C42" s="7" t="s">
        <v>166</v>
      </c>
      <c r="D42" s="11">
        <v>0</v>
      </c>
      <c r="E42" s="11">
        <v>109</v>
      </c>
      <c r="F42" s="11">
        <v>0</v>
      </c>
      <c r="G42" s="11">
        <v>113</v>
      </c>
      <c r="H42" s="11">
        <v>0</v>
      </c>
      <c r="I42" s="11">
        <v>0</v>
      </c>
      <c r="L42" s="11">
        <f t="shared" si="1"/>
        <v>222</v>
      </c>
    </row>
    <row r="43" spans="1:12" ht="15">
      <c r="A43" s="6" t="s">
        <v>260</v>
      </c>
      <c r="B43" s="11">
        <v>137</v>
      </c>
      <c r="C43" s="7" t="s">
        <v>166</v>
      </c>
      <c r="D43" s="11">
        <v>82</v>
      </c>
      <c r="E43" s="11">
        <v>96</v>
      </c>
      <c r="F43" s="11">
        <v>0</v>
      </c>
      <c r="G43" s="11">
        <v>0</v>
      </c>
      <c r="H43" s="11">
        <v>0</v>
      </c>
      <c r="I43" s="11">
        <v>0</v>
      </c>
      <c r="L43" s="11">
        <f t="shared" si="1"/>
        <v>178</v>
      </c>
    </row>
    <row r="44" spans="1:12" ht="15">
      <c r="A44" s="6" t="s">
        <v>359</v>
      </c>
      <c r="B44" s="11">
        <v>442</v>
      </c>
      <c r="C44" s="7" t="s">
        <v>166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107</v>
      </c>
      <c r="L44" s="11">
        <f t="shared" si="1"/>
        <v>107</v>
      </c>
    </row>
    <row r="45" spans="1:12" ht="15">
      <c r="A45" s="6" t="s">
        <v>203</v>
      </c>
      <c r="B45" s="11">
        <v>225</v>
      </c>
      <c r="C45" s="7" t="s">
        <v>163</v>
      </c>
      <c r="D45" s="11">
        <v>162</v>
      </c>
      <c r="E45" s="11">
        <v>148</v>
      </c>
      <c r="F45" s="11">
        <v>131</v>
      </c>
      <c r="G45" s="11">
        <v>155</v>
      </c>
      <c r="H45" s="11">
        <v>140</v>
      </c>
      <c r="I45" s="11">
        <v>145</v>
      </c>
      <c r="L45" s="11">
        <f t="shared" si="1"/>
        <v>881</v>
      </c>
    </row>
    <row r="46" spans="1:12" ht="15">
      <c r="A46" s="6" t="s">
        <v>223</v>
      </c>
      <c r="B46" s="11">
        <v>221</v>
      </c>
      <c r="C46" s="7" t="s">
        <v>163</v>
      </c>
      <c r="D46" s="11">
        <v>143</v>
      </c>
      <c r="E46" s="11">
        <v>145</v>
      </c>
      <c r="F46" s="11">
        <v>137</v>
      </c>
      <c r="G46" s="11">
        <v>115</v>
      </c>
      <c r="H46" s="11">
        <v>159</v>
      </c>
      <c r="I46" s="11">
        <v>158</v>
      </c>
      <c r="L46" s="11">
        <f t="shared" si="1"/>
        <v>857</v>
      </c>
    </row>
    <row r="47" spans="1:12" ht="15">
      <c r="A47" s="6" t="s">
        <v>221</v>
      </c>
      <c r="B47" s="11">
        <v>220</v>
      </c>
      <c r="C47" s="7" t="s">
        <v>163</v>
      </c>
      <c r="D47" s="11">
        <v>117</v>
      </c>
      <c r="E47" s="11">
        <v>148</v>
      </c>
      <c r="F47" s="11">
        <v>148</v>
      </c>
      <c r="G47" s="11">
        <v>148</v>
      </c>
      <c r="H47" s="11">
        <v>108</v>
      </c>
      <c r="I47" s="11">
        <v>136</v>
      </c>
      <c r="L47" s="11">
        <f t="shared" si="1"/>
        <v>805</v>
      </c>
    </row>
    <row r="48" spans="1:12" ht="15">
      <c r="A48" s="6" t="s">
        <v>224</v>
      </c>
      <c r="B48" s="11">
        <v>216</v>
      </c>
      <c r="C48" s="7" t="s">
        <v>163</v>
      </c>
      <c r="D48" s="11">
        <v>145</v>
      </c>
      <c r="E48" s="11">
        <v>143</v>
      </c>
      <c r="F48" s="11">
        <v>123</v>
      </c>
      <c r="G48" s="11">
        <v>142</v>
      </c>
      <c r="H48" s="11">
        <v>123</v>
      </c>
      <c r="I48" s="11">
        <v>128</v>
      </c>
      <c r="L48" s="11">
        <f t="shared" si="1"/>
        <v>804</v>
      </c>
    </row>
    <row r="49" spans="1:12" ht="15">
      <c r="A49" s="6" t="s">
        <v>256</v>
      </c>
      <c r="B49" s="11">
        <v>218</v>
      </c>
      <c r="C49" s="7" t="s">
        <v>163</v>
      </c>
      <c r="D49" s="11">
        <v>103</v>
      </c>
      <c r="E49" s="11">
        <v>113</v>
      </c>
      <c r="F49" s="11">
        <v>141</v>
      </c>
      <c r="G49" s="11">
        <v>132</v>
      </c>
      <c r="H49" s="11">
        <v>148</v>
      </c>
      <c r="I49" s="11">
        <v>148</v>
      </c>
      <c r="L49" s="11">
        <f t="shared" si="1"/>
        <v>785</v>
      </c>
    </row>
    <row r="50" spans="1:12" ht="15">
      <c r="A50" s="6" t="s">
        <v>261</v>
      </c>
      <c r="B50" s="11">
        <v>219</v>
      </c>
      <c r="C50" s="7" t="s">
        <v>163</v>
      </c>
      <c r="D50" s="11">
        <v>93</v>
      </c>
      <c r="E50" s="11">
        <v>94</v>
      </c>
      <c r="F50" s="11">
        <v>151</v>
      </c>
      <c r="G50" s="11">
        <v>152</v>
      </c>
      <c r="H50" s="11">
        <v>128</v>
      </c>
      <c r="I50" s="11">
        <v>146</v>
      </c>
      <c r="L50" s="11">
        <f t="shared" si="1"/>
        <v>764</v>
      </c>
    </row>
    <row r="51" spans="1:12" ht="15">
      <c r="A51" s="6" t="s">
        <v>248</v>
      </c>
      <c r="B51" s="11">
        <v>223</v>
      </c>
      <c r="C51" s="7" t="s">
        <v>163</v>
      </c>
      <c r="D51" s="11">
        <v>124</v>
      </c>
      <c r="E51" s="11">
        <v>94</v>
      </c>
      <c r="F51" s="11">
        <v>102</v>
      </c>
      <c r="G51" s="11">
        <v>106</v>
      </c>
      <c r="H51" s="11">
        <v>125</v>
      </c>
      <c r="I51" s="11">
        <v>95</v>
      </c>
      <c r="L51" s="11">
        <f t="shared" si="1"/>
        <v>646</v>
      </c>
    </row>
    <row r="52" spans="1:12" ht="15">
      <c r="A52" s="6" t="s">
        <v>263</v>
      </c>
      <c r="B52" s="11">
        <v>222</v>
      </c>
      <c r="C52" s="7" t="s">
        <v>163</v>
      </c>
      <c r="D52" s="11">
        <v>69</v>
      </c>
      <c r="E52" s="11">
        <v>88</v>
      </c>
      <c r="F52" s="11">
        <v>143</v>
      </c>
      <c r="G52" s="11">
        <v>95</v>
      </c>
      <c r="H52" s="11">
        <v>116</v>
      </c>
      <c r="I52" s="11">
        <v>122</v>
      </c>
      <c r="L52" s="11">
        <f t="shared" si="1"/>
        <v>633</v>
      </c>
    </row>
    <row r="53" spans="1:12" ht="15">
      <c r="A53" s="6" t="s">
        <v>241</v>
      </c>
      <c r="B53" s="11">
        <v>379</v>
      </c>
      <c r="C53" s="7" t="s">
        <v>163</v>
      </c>
      <c r="D53" s="11">
        <v>0</v>
      </c>
      <c r="E53" s="11">
        <v>131</v>
      </c>
      <c r="F53" s="11">
        <v>120</v>
      </c>
      <c r="G53" s="11">
        <v>0</v>
      </c>
      <c r="H53" s="11">
        <v>159</v>
      </c>
      <c r="I53" s="11">
        <v>0</v>
      </c>
      <c r="L53" s="11">
        <f t="shared" si="1"/>
        <v>410</v>
      </c>
    </row>
    <row r="54" spans="1:12" ht="15">
      <c r="A54" s="6" t="s">
        <v>268</v>
      </c>
      <c r="B54" s="11">
        <v>224</v>
      </c>
      <c r="C54" s="7" t="s">
        <v>163</v>
      </c>
      <c r="D54" s="11">
        <v>32</v>
      </c>
      <c r="E54" s="11">
        <v>15</v>
      </c>
      <c r="F54" s="11">
        <v>30</v>
      </c>
      <c r="G54" s="11">
        <v>77</v>
      </c>
      <c r="H54" s="11">
        <v>125</v>
      </c>
      <c r="I54" s="11">
        <v>127</v>
      </c>
      <c r="L54" s="11">
        <f t="shared" si="1"/>
        <v>406</v>
      </c>
    </row>
    <row r="55" spans="1:12" ht="15">
      <c r="A55" s="6" t="s">
        <v>234</v>
      </c>
      <c r="B55" s="11">
        <v>217</v>
      </c>
      <c r="C55" s="7" t="s">
        <v>163</v>
      </c>
      <c r="D55" s="11">
        <v>137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L55" s="11">
        <f t="shared" si="1"/>
        <v>137</v>
      </c>
    </row>
    <row r="56" spans="1:12" ht="15">
      <c r="A56" s="6" t="s">
        <v>235</v>
      </c>
      <c r="B56" s="11">
        <v>215</v>
      </c>
      <c r="C56" s="7" t="s">
        <v>163</v>
      </c>
      <c r="D56" s="11">
        <v>135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L56" s="11">
        <f t="shared" si="1"/>
        <v>135</v>
      </c>
    </row>
    <row r="57" spans="1:12" ht="15">
      <c r="A57" s="6" t="s">
        <v>177</v>
      </c>
      <c r="B57" s="11">
        <v>159</v>
      </c>
      <c r="C57" s="7" t="s">
        <v>160</v>
      </c>
      <c r="D57" s="11">
        <v>178</v>
      </c>
      <c r="E57" s="11">
        <v>183</v>
      </c>
      <c r="F57" s="11">
        <v>183</v>
      </c>
      <c r="G57" s="11">
        <v>182</v>
      </c>
      <c r="H57" s="11">
        <v>175</v>
      </c>
      <c r="I57" s="11">
        <v>185</v>
      </c>
      <c r="L57" s="11">
        <f t="shared" si="1"/>
        <v>1086</v>
      </c>
    </row>
    <row r="58" spans="1:12" ht="15">
      <c r="A58" s="6" t="s">
        <v>187</v>
      </c>
      <c r="B58" s="11">
        <v>120</v>
      </c>
      <c r="C58" s="7" t="s">
        <v>160</v>
      </c>
      <c r="D58" s="11">
        <v>162</v>
      </c>
      <c r="E58" s="11">
        <v>173</v>
      </c>
      <c r="F58" s="11">
        <v>186</v>
      </c>
      <c r="G58" s="11">
        <v>186</v>
      </c>
      <c r="H58" s="11">
        <v>187</v>
      </c>
      <c r="I58" s="11">
        <v>178</v>
      </c>
      <c r="L58" s="11">
        <f t="shared" si="1"/>
        <v>1072</v>
      </c>
    </row>
    <row r="59" spans="1:12" ht="15">
      <c r="A59" s="6" t="s">
        <v>193</v>
      </c>
      <c r="B59" s="11">
        <v>118</v>
      </c>
      <c r="C59" s="7" t="s">
        <v>160</v>
      </c>
      <c r="D59" s="11">
        <v>152</v>
      </c>
      <c r="E59" s="11">
        <v>168</v>
      </c>
      <c r="F59" s="11">
        <v>157</v>
      </c>
      <c r="G59" s="11">
        <v>167</v>
      </c>
      <c r="H59" s="11">
        <v>156</v>
      </c>
      <c r="I59" s="11">
        <v>172</v>
      </c>
      <c r="L59" s="11">
        <f t="shared" si="1"/>
        <v>972</v>
      </c>
    </row>
    <row r="60" spans="1:12" ht="15">
      <c r="A60" s="6" t="s">
        <v>210</v>
      </c>
      <c r="B60" s="11">
        <v>267</v>
      </c>
      <c r="C60" s="7" t="s">
        <v>160</v>
      </c>
      <c r="D60" s="11">
        <v>158</v>
      </c>
      <c r="E60" s="11">
        <v>145</v>
      </c>
      <c r="F60" s="11">
        <v>132</v>
      </c>
      <c r="G60" s="11">
        <v>161</v>
      </c>
      <c r="H60" s="11">
        <v>160</v>
      </c>
      <c r="I60" s="11">
        <v>173</v>
      </c>
      <c r="L60" s="11">
        <f t="shared" si="1"/>
        <v>929</v>
      </c>
    </row>
    <row r="61" spans="1:12" ht="15">
      <c r="A61" s="6" t="s">
        <v>200</v>
      </c>
      <c r="B61" s="11">
        <v>342</v>
      </c>
      <c r="C61" s="7" t="s">
        <v>160</v>
      </c>
      <c r="D61" s="11">
        <v>0</v>
      </c>
      <c r="E61" s="11">
        <v>163</v>
      </c>
      <c r="F61" s="11">
        <v>157</v>
      </c>
      <c r="G61" s="11">
        <v>130</v>
      </c>
      <c r="H61" s="11">
        <v>166</v>
      </c>
      <c r="I61" s="11">
        <v>154</v>
      </c>
      <c r="L61" s="11">
        <f t="shared" si="1"/>
        <v>770</v>
      </c>
    </row>
    <row r="62" spans="1:12" ht="15">
      <c r="A62" s="6" t="s">
        <v>250</v>
      </c>
      <c r="B62" s="11">
        <v>339</v>
      </c>
      <c r="C62" s="7" t="s">
        <v>160</v>
      </c>
      <c r="D62" s="11">
        <v>0</v>
      </c>
      <c r="E62" s="11">
        <v>119</v>
      </c>
      <c r="F62" s="11">
        <v>143</v>
      </c>
      <c r="G62" s="11">
        <v>138</v>
      </c>
      <c r="H62" s="11">
        <v>126</v>
      </c>
      <c r="I62" s="11">
        <v>159</v>
      </c>
      <c r="L62" s="11">
        <f t="shared" si="1"/>
        <v>685</v>
      </c>
    </row>
    <row r="63" spans="1:12" ht="15">
      <c r="A63" s="6" t="s">
        <v>214</v>
      </c>
      <c r="B63" s="11">
        <v>164</v>
      </c>
      <c r="C63" s="7" t="s">
        <v>160</v>
      </c>
      <c r="D63" s="11">
        <v>151</v>
      </c>
      <c r="E63" s="11">
        <v>0</v>
      </c>
      <c r="F63" s="11">
        <v>144</v>
      </c>
      <c r="G63" s="11">
        <v>150</v>
      </c>
      <c r="H63" s="11">
        <v>0</v>
      </c>
      <c r="I63" s="11">
        <v>0</v>
      </c>
      <c r="L63" s="11">
        <f t="shared" si="1"/>
        <v>445</v>
      </c>
    </row>
    <row r="64" spans="1:12" ht="15">
      <c r="A64" s="6" t="s">
        <v>201</v>
      </c>
      <c r="B64" s="11">
        <v>114</v>
      </c>
      <c r="C64" s="7" t="s">
        <v>160</v>
      </c>
      <c r="D64" s="11">
        <v>163</v>
      </c>
      <c r="E64" s="11">
        <v>161</v>
      </c>
      <c r="F64" s="11">
        <v>0</v>
      </c>
      <c r="G64" s="11">
        <v>0</v>
      </c>
      <c r="H64" s="11">
        <v>0</v>
      </c>
      <c r="I64" s="11">
        <v>0</v>
      </c>
      <c r="L64" s="11">
        <f t="shared" si="1"/>
        <v>324</v>
      </c>
    </row>
    <row r="65" spans="1:12" ht="15">
      <c r="A65" s="6" t="s">
        <v>209</v>
      </c>
      <c r="B65" s="11">
        <v>116</v>
      </c>
      <c r="C65" s="7" t="s">
        <v>160</v>
      </c>
      <c r="D65" s="11">
        <v>158</v>
      </c>
      <c r="E65" s="11">
        <v>158</v>
      </c>
      <c r="F65" s="11">
        <v>0</v>
      </c>
      <c r="G65" s="11">
        <v>0</v>
      </c>
      <c r="H65" s="11">
        <v>0</v>
      </c>
      <c r="I65" s="11">
        <v>0</v>
      </c>
      <c r="L65" s="11">
        <f t="shared" si="1"/>
        <v>316</v>
      </c>
    </row>
    <row r="66" spans="1:12" ht="15">
      <c r="A66" s="6" t="s">
        <v>264</v>
      </c>
      <c r="B66" s="11">
        <v>340</v>
      </c>
      <c r="C66" s="7" t="s">
        <v>160</v>
      </c>
      <c r="D66" s="11">
        <v>0</v>
      </c>
      <c r="E66" s="11">
        <v>80</v>
      </c>
      <c r="F66" s="11">
        <v>121</v>
      </c>
      <c r="G66" s="11">
        <v>47</v>
      </c>
      <c r="H66" s="11">
        <v>0</v>
      </c>
      <c r="I66" s="11">
        <v>0</v>
      </c>
      <c r="L66" s="11">
        <f t="shared" si="1"/>
        <v>248</v>
      </c>
    </row>
    <row r="67" spans="1:12" ht="15">
      <c r="A67" s="6" t="s">
        <v>244</v>
      </c>
      <c r="B67" s="11">
        <v>115</v>
      </c>
      <c r="C67" s="7" t="s">
        <v>160</v>
      </c>
      <c r="D67" s="11">
        <v>120</v>
      </c>
      <c r="E67" s="11">
        <v>126</v>
      </c>
      <c r="F67" s="11">
        <v>0</v>
      </c>
      <c r="G67" s="11">
        <v>0</v>
      </c>
      <c r="H67" s="11">
        <v>0</v>
      </c>
      <c r="I67" s="11">
        <v>0</v>
      </c>
      <c r="L67" s="11">
        <f aca="true" t="shared" si="2" ref="L67:L98">SUM(D67:K67)</f>
        <v>246</v>
      </c>
    </row>
    <row r="68" spans="1:12" ht="15">
      <c r="A68" s="6" t="s">
        <v>245</v>
      </c>
      <c r="B68" s="11">
        <v>405</v>
      </c>
      <c r="C68" s="7" t="s">
        <v>160</v>
      </c>
      <c r="D68" s="11">
        <v>0</v>
      </c>
      <c r="E68" s="11">
        <v>126</v>
      </c>
      <c r="F68" s="11">
        <v>0</v>
      </c>
      <c r="G68" s="11">
        <v>96</v>
      </c>
      <c r="H68" s="11">
        <v>0</v>
      </c>
      <c r="I68" s="11">
        <v>0</v>
      </c>
      <c r="L68" s="11">
        <f t="shared" si="2"/>
        <v>222</v>
      </c>
    </row>
    <row r="69" spans="1:12" ht="15">
      <c r="A69" s="6" t="s">
        <v>217</v>
      </c>
      <c r="B69" s="11">
        <v>332</v>
      </c>
      <c r="C69" s="7" t="s">
        <v>160</v>
      </c>
      <c r="D69" s="11">
        <v>0</v>
      </c>
      <c r="E69" s="11">
        <v>150</v>
      </c>
      <c r="F69" s="11">
        <v>0</v>
      </c>
      <c r="G69" s="11">
        <v>0</v>
      </c>
      <c r="H69" s="11">
        <v>0</v>
      </c>
      <c r="I69" s="11">
        <v>0</v>
      </c>
      <c r="L69" s="11">
        <f t="shared" si="2"/>
        <v>150</v>
      </c>
    </row>
    <row r="70" spans="1:12" ht="15">
      <c r="A70" s="6" t="s">
        <v>270</v>
      </c>
      <c r="B70" s="11">
        <v>343</v>
      </c>
      <c r="C70" s="7" t="s">
        <v>160</v>
      </c>
      <c r="D70" s="11">
        <v>0</v>
      </c>
      <c r="E70" s="11">
        <v>21</v>
      </c>
      <c r="F70" s="11">
        <v>126</v>
      </c>
      <c r="G70" s="11">
        <v>0</v>
      </c>
      <c r="H70" s="11">
        <v>0</v>
      </c>
      <c r="I70" s="11">
        <v>0</v>
      </c>
      <c r="L70" s="11">
        <f t="shared" si="2"/>
        <v>147</v>
      </c>
    </row>
    <row r="71" spans="1:12" ht="15">
      <c r="A71" s="6" t="s">
        <v>227</v>
      </c>
      <c r="B71" s="11">
        <v>338</v>
      </c>
      <c r="C71" s="7" t="s">
        <v>160</v>
      </c>
      <c r="D71" s="11">
        <v>0</v>
      </c>
      <c r="E71" s="11">
        <v>143</v>
      </c>
      <c r="F71" s="11">
        <v>0</v>
      </c>
      <c r="G71" s="11">
        <v>0</v>
      </c>
      <c r="H71" s="11">
        <v>0</v>
      </c>
      <c r="I71" s="11">
        <v>0</v>
      </c>
      <c r="L71" s="11">
        <f t="shared" si="2"/>
        <v>143</v>
      </c>
    </row>
    <row r="72" spans="1:12" ht="15">
      <c r="A72" s="6" t="s">
        <v>238</v>
      </c>
      <c r="B72" s="11">
        <v>162</v>
      </c>
      <c r="C72" s="7" t="s">
        <v>160</v>
      </c>
      <c r="D72" s="11">
        <v>132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L72" s="11">
        <f t="shared" si="2"/>
        <v>132</v>
      </c>
    </row>
    <row r="73" spans="1:12" ht="15">
      <c r="A73" s="6" t="s">
        <v>255</v>
      </c>
      <c r="B73" s="11">
        <v>384</v>
      </c>
      <c r="C73" s="7" t="s">
        <v>160</v>
      </c>
      <c r="D73" s="11">
        <v>0</v>
      </c>
      <c r="E73" s="11">
        <v>115</v>
      </c>
      <c r="F73" s="11">
        <v>0</v>
      </c>
      <c r="G73" s="11">
        <v>0</v>
      </c>
      <c r="H73" s="11">
        <v>0</v>
      </c>
      <c r="I73" s="11">
        <v>0</v>
      </c>
      <c r="L73" s="11">
        <f t="shared" si="2"/>
        <v>115</v>
      </c>
    </row>
    <row r="74" spans="1:12" ht="15">
      <c r="A74" s="6" t="s">
        <v>190</v>
      </c>
      <c r="B74" s="11">
        <v>355</v>
      </c>
      <c r="C74" s="7" t="s">
        <v>165</v>
      </c>
      <c r="D74" s="11">
        <v>166</v>
      </c>
      <c r="E74" s="11">
        <v>171</v>
      </c>
      <c r="F74" s="11">
        <v>182</v>
      </c>
      <c r="G74" s="11">
        <v>174</v>
      </c>
      <c r="H74" s="11">
        <v>181</v>
      </c>
      <c r="I74" s="11">
        <v>166</v>
      </c>
      <c r="L74" s="11">
        <f t="shared" si="2"/>
        <v>1040</v>
      </c>
    </row>
    <row r="75" spans="1:12" ht="15">
      <c r="A75" s="6" t="s">
        <v>194</v>
      </c>
      <c r="B75" s="11">
        <v>362</v>
      </c>
      <c r="C75" s="7" t="s">
        <v>165</v>
      </c>
      <c r="D75" s="11">
        <v>167</v>
      </c>
      <c r="E75" s="11">
        <v>155</v>
      </c>
      <c r="F75" s="11">
        <v>177</v>
      </c>
      <c r="G75" s="11">
        <v>180</v>
      </c>
      <c r="H75" s="11">
        <v>172</v>
      </c>
      <c r="I75" s="11">
        <v>175</v>
      </c>
      <c r="L75" s="11">
        <f t="shared" si="2"/>
        <v>1026</v>
      </c>
    </row>
    <row r="76" spans="1:12" ht="15">
      <c r="A76" s="6" t="s">
        <v>199</v>
      </c>
      <c r="B76" s="11">
        <v>350</v>
      </c>
      <c r="C76" s="7" t="s">
        <v>165</v>
      </c>
      <c r="D76" s="11">
        <v>134</v>
      </c>
      <c r="E76" s="11">
        <v>164</v>
      </c>
      <c r="F76" s="11">
        <v>168</v>
      </c>
      <c r="G76" s="11">
        <v>169</v>
      </c>
      <c r="H76" s="11">
        <v>157</v>
      </c>
      <c r="I76" s="11">
        <v>170</v>
      </c>
      <c r="L76" s="11">
        <f t="shared" si="2"/>
        <v>962</v>
      </c>
    </row>
    <row r="77" spans="1:12" ht="15">
      <c r="A77" s="6" t="s">
        <v>215</v>
      </c>
      <c r="B77" s="11">
        <v>361</v>
      </c>
      <c r="C77" s="7" t="s">
        <v>165</v>
      </c>
      <c r="D77" s="11">
        <v>142</v>
      </c>
      <c r="E77" s="11">
        <v>151</v>
      </c>
      <c r="F77" s="11">
        <v>121</v>
      </c>
      <c r="G77" s="11">
        <v>156</v>
      </c>
      <c r="H77" s="11">
        <v>150</v>
      </c>
      <c r="I77" s="11">
        <v>162</v>
      </c>
      <c r="L77" s="11">
        <f t="shared" si="2"/>
        <v>882</v>
      </c>
    </row>
    <row r="78" spans="1:12" ht="15">
      <c r="A78" s="6" t="s">
        <v>222</v>
      </c>
      <c r="B78" s="11">
        <v>353</v>
      </c>
      <c r="C78" s="7" t="s">
        <v>165</v>
      </c>
      <c r="D78" s="11">
        <v>123</v>
      </c>
      <c r="E78" s="11">
        <v>147</v>
      </c>
      <c r="F78" s="11">
        <v>143</v>
      </c>
      <c r="G78" s="11">
        <v>164</v>
      </c>
      <c r="H78" s="11">
        <v>150</v>
      </c>
      <c r="I78" s="11">
        <v>146</v>
      </c>
      <c r="L78" s="11">
        <f t="shared" si="2"/>
        <v>873</v>
      </c>
    </row>
    <row r="79" spans="1:12" ht="15">
      <c r="A79" s="6" t="s">
        <v>219</v>
      </c>
      <c r="B79" s="11">
        <v>364</v>
      </c>
      <c r="C79" s="7" t="s">
        <v>165</v>
      </c>
      <c r="D79" s="11">
        <v>149</v>
      </c>
      <c r="E79" s="11">
        <v>138</v>
      </c>
      <c r="F79" s="11">
        <v>140</v>
      </c>
      <c r="G79" s="11">
        <v>155</v>
      </c>
      <c r="H79" s="11">
        <v>150</v>
      </c>
      <c r="I79" s="11">
        <v>135</v>
      </c>
      <c r="L79" s="11">
        <f t="shared" si="2"/>
        <v>867</v>
      </c>
    </row>
    <row r="80" spans="1:12" ht="15">
      <c r="A80" s="6" t="s">
        <v>231</v>
      </c>
      <c r="B80" s="11">
        <v>351</v>
      </c>
      <c r="C80" s="7" t="s">
        <v>165</v>
      </c>
      <c r="D80" s="11">
        <v>138</v>
      </c>
      <c r="E80" s="11">
        <v>134</v>
      </c>
      <c r="F80" s="11">
        <v>137</v>
      </c>
      <c r="G80" s="11">
        <v>133</v>
      </c>
      <c r="H80" s="11">
        <v>150</v>
      </c>
      <c r="I80" s="11">
        <v>121</v>
      </c>
      <c r="L80" s="11">
        <f t="shared" si="2"/>
        <v>813</v>
      </c>
    </row>
    <row r="81" spans="1:12" ht="15">
      <c r="A81" s="6" t="s">
        <v>258</v>
      </c>
      <c r="B81" s="11">
        <v>352</v>
      </c>
      <c r="C81" s="7" t="s">
        <v>165</v>
      </c>
      <c r="D81" s="11">
        <v>92</v>
      </c>
      <c r="E81" s="11">
        <v>104</v>
      </c>
      <c r="F81" s="11">
        <v>101</v>
      </c>
      <c r="G81" s="11">
        <v>133</v>
      </c>
      <c r="H81" s="11">
        <v>142</v>
      </c>
      <c r="I81" s="11">
        <v>147</v>
      </c>
      <c r="L81" s="11">
        <f t="shared" si="2"/>
        <v>719</v>
      </c>
    </row>
    <row r="82" spans="1:12" ht="15">
      <c r="A82" s="6" t="s">
        <v>254</v>
      </c>
      <c r="B82" s="11">
        <v>370</v>
      </c>
      <c r="C82" s="7" t="s">
        <v>165</v>
      </c>
      <c r="D82" s="11">
        <v>116</v>
      </c>
      <c r="E82" s="11">
        <v>0</v>
      </c>
      <c r="F82" s="11">
        <v>111</v>
      </c>
      <c r="G82" s="11">
        <v>134</v>
      </c>
      <c r="H82" s="11">
        <v>160</v>
      </c>
      <c r="I82" s="11">
        <v>137</v>
      </c>
      <c r="L82" s="11">
        <f t="shared" si="2"/>
        <v>658</v>
      </c>
    </row>
    <row r="83" spans="1:12" ht="15">
      <c r="A83" s="6" t="s">
        <v>243</v>
      </c>
      <c r="B83" s="11">
        <v>377</v>
      </c>
      <c r="C83" s="7" t="s">
        <v>165</v>
      </c>
      <c r="D83" s="11">
        <v>127</v>
      </c>
      <c r="E83" s="11">
        <v>0</v>
      </c>
      <c r="F83" s="11">
        <v>137</v>
      </c>
      <c r="G83" s="11">
        <v>134</v>
      </c>
      <c r="H83" s="11">
        <v>130</v>
      </c>
      <c r="I83" s="11">
        <v>120</v>
      </c>
      <c r="L83" s="11">
        <f t="shared" si="2"/>
        <v>648</v>
      </c>
    </row>
    <row r="84" spans="1:12" ht="15">
      <c r="A84" s="6" t="s">
        <v>262</v>
      </c>
      <c r="B84" s="11">
        <v>354</v>
      </c>
      <c r="C84" s="7" t="s">
        <v>165</v>
      </c>
      <c r="D84" s="11">
        <v>93</v>
      </c>
      <c r="E84" s="11">
        <v>0</v>
      </c>
      <c r="F84" s="11">
        <v>139</v>
      </c>
      <c r="G84" s="11">
        <v>108</v>
      </c>
      <c r="H84" s="11">
        <v>95</v>
      </c>
      <c r="I84" s="11">
        <v>122</v>
      </c>
      <c r="L84" s="11">
        <f t="shared" si="2"/>
        <v>557</v>
      </c>
    </row>
    <row r="85" spans="1:12" ht="15">
      <c r="A85" s="6" t="s">
        <v>265</v>
      </c>
      <c r="B85" s="11">
        <v>363</v>
      </c>
      <c r="C85" s="7" t="s">
        <v>165</v>
      </c>
      <c r="D85" s="11">
        <v>78</v>
      </c>
      <c r="E85" s="11">
        <v>0</v>
      </c>
      <c r="F85" s="11">
        <v>110</v>
      </c>
      <c r="G85" s="11">
        <v>128</v>
      </c>
      <c r="H85" s="11">
        <v>135</v>
      </c>
      <c r="I85" s="11">
        <v>102</v>
      </c>
      <c r="L85" s="11">
        <f t="shared" si="2"/>
        <v>553</v>
      </c>
    </row>
    <row r="86" spans="1:12" ht="15">
      <c r="A86" s="6" t="s">
        <v>242</v>
      </c>
      <c r="B86" s="11">
        <v>358</v>
      </c>
      <c r="C86" s="7" t="s">
        <v>165</v>
      </c>
      <c r="D86" s="11">
        <v>130</v>
      </c>
      <c r="E86" s="11">
        <v>0</v>
      </c>
      <c r="F86" s="11">
        <v>130</v>
      </c>
      <c r="G86" s="11">
        <v>124</v>
      </c>
      <c r="H86" s="11">
        <v>0</v>
      </c>
      <c r="I86" s="11">
        <v>123</v>
      </c>
      <c r="L86" s="11">
        <f t="shared" si="2"/>
        <v>507</v>
      </c>
    </row>
    <row r="87" spans="1:12" ht="15">
      <c r="A87" s="6" t="s">
        <v>211</v>
      </c>
      <c r="B87" s="11">
        <v>84</v>
      </c>
      <c r="C87" s="7" t="s">
        <v>167</v>
      </c>
      <c r="D87" s="11">
        <v>158</v>
      </c>
      <c r="E87" s="11">
        <v>150</v>
      </c>
      <c r="F87" s="11">
        <v>166</v>
      </c>
      <c r="G87" s="11">
        <v>168</v>
      </c>
      <c r="H87" s="11">
        <v>154</v>
      </c>
      <c r="I87" s="11">
        <v>154</v>
      </c>
      <c r="L87" s="11">
        <f t="shared" si="2"/>
        <v>950</v>
      </c>
    </row>
    <row r="88" spans="1:12" ht="15">
      <c r="A88" s="6" t="s">
        <v>183</v>
      </c>
      <c r="B88" s="11">
        <v>92</v>
      </c>
      <c r="C88" s="7" t="s">
        <v>167</v>
      </c>
      <c r="D88" s="11">
        <v>166</v>
      </c>
      <c r="E88" s="11">
        <v>175</v>
      </c>
      <c r="F88" s="11">
        <v>175</v>
      </c>
      <c r="G88" s="11">
        <v>0</v>
      </c>
      <c r="H88" s="11">
        <v>171</v>
      </c>
      <c r="I88" s="11">
        <v>171</v>
      </c>
      <c r="L88" s="11">
        <f t="shared" si="2"/>
        <v>858</v>
      </c>
    </row>
    <row r="89" spans="1:12" ht="15">
      <c r="A89" s="6" t="s">
        <v>246</v>
      </c>
      <c r="B89" s="11">
        <v>83</v>
      </c>
      <c r="C89" s="7" t="s">
        <v>167</v>
      </c>
      <c r="D89" s="11">
        <v>126</v>
      </c>
      <c r="E89" s="11">
        <v>124</v>
      </c>
      <c r="F89" s="11">
        <v>140</v>
      </c>
      <c r="G89" s="11">
        <v>129</v>
      </c>
      <c r="H89" s="11">
        <v>115</v>
      </c>
      <c r="I89" s="11">
        <v>153</v>
      </c>
      <c r="L89" s="11">
        <f t="shared" si="2"/>
        <v>787</v>
      </c>
    </row>
    <row r="90" spans="1:12" ht="15">
      <c r="A90" s="6" t="s">
        <v>230</v>
      </c>
      <c r="B90" s="11">
        <v>85</v>
      </c>
      <c r="C90" s="7" t="s">
        <v>167</v>
      </c>
      <c r="D90" s="11">
        <v>140</v>
      </c>
      <c r="E90" s="11">
        <v>124</v>
      </c>
      <c r="F90" s="11">
        <v>103</v>
      </c>
      <c r="G90" s="11">
        <v>124</v>
      </c>
      <c r="H90" s="11">
        <v>0</v>
      </c>
      <c r="I90" s="11">
        <v>0</v>
      </c>
      <c r="L90" s="11">
        <f t="shared" si="2"/>
        <v>491</v>
      </c>
    </row>
    <row r="91" spans="1:12" ht="15">
      <c r="A91" s="6" t="s">
        <v>253</v>
      </c>
      <c r="B91" s="11">
        <v>99</v>
      </c>
      <c r="C91" s="7" t="s">
        <v>167</v>
      </c>
      <c r="D91" s="11">
        <v>117</v>
      </c>
      <c r="E91" s="11">
        <v>0</v>
      </c>
      <c r="F91" s="11">
        <v>0</v>
      </c>
      <c r="G91" s="11">
        <v>0</v>
      </c>
      <c r="H91" s="11">
        <v>127</v>
      </c>
      <c r="I91" s="11">
        <v>78</v>
      </c>
      <c r="L91" s="11">
        <f t="shared" si="2"/>
        <v>322</v>
      </c>
    </row>
    <row r="92" spans="1:12" ht="15">
      <c r="A92" s="6" t="s">
        <v>225</v>
      </c>
      <c r="B92" s="11">
        <v>90</v>
      </c>
      <c r="C92" s="7" t="s">
        <v>167</v>
      </c>
      <c r="D92" s="11">
        <v>120</v>
      </c>
      <c r="E92" s="11">
        <v>145</v>
      </c>
      <c r="F92" s="11">
        <v>0</v>
      </c>
      <c r="G92" s="11">
        <v>0</v>
      </c>
      <c r="H92" s="11">
        <v>0</v>
      </c>
      <c r="I92" s="11">
        <v>0</v>
      </c>
      <c r="L92" s="11">
        <f t="shared" si="2"/>
        <v>265</v>
      </c>
    </row>
    <row r="93" spans="1:12" ht="15">
      <c r="A93" s="6" t="s">
        <v>232</v>
      </c>
      <c r="B93" s="11">
        <v>94</v>
      </c>
      <c r="C93" s="7" t="s">
        <v>167</v>
      </c>
      <c r="D93" s="11">
        <v>138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L93" s="11">
        <f t="shared" si="2"/>
        <v>138</v>
      </c>
    </row>
    <row r="94" spans="1:12" ht="15">
      <c r="A94" s="6" t="s">
        <v>249</v>
      </c>
      <c r="B94" s="11">
        <v>98</v>
      </c>
      <c r="C94" s="7" t="s">
        <v>167</v>
      </c>
      <c r="D94" s="11">
        <v>120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L94" s="11">
        <f t="shared" si="2"/>
        <v>120</v>
      </c>
    </row>
    <row r="95" spans="1:12" ht="15">
      <c r="A95" s="6" t="s">
        <v>252</v>
      </c>
      <c r="B95" s="11">
        <v>100</v>
      </c>
      <c r="C95" s="7" t="s">
        <v>167</v>
      </c>
      <c r="D95" s="11">
        <v>118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L95" s="11">
        <f t="shared" si="2"/>
        <v>118</v>
      </c>
    </row>
    <row r="96" spans="1:12" ht="15">
      <c r="A96" s="6" t="s">
        <v>184</v>
      </c>
      <c r="B96" s="11">
        <v>112</v>
      </c>
      <c r="C96" s="7" t="s">
        <v>158</v>
      </c>
      <c r="D96" s="11">
        <v>149</v>
      </c>
      <c r="E96" s="11">
        <v>175</v>
      </c>
      <c r="F96" s="11">
        <v>182</v>
      </c>
      <c r="G96" s="11">
        <v>185</v>
      </c>
      <c r="H96" s="11">
        <v>189</v>
      </c>
      <c r="I96" s="11">
        <v>179</v>
      </c>
      <c r="L96" s="11">
        <f t="shared" si="2"/>
        <v>1059</v>
      </c>
    </row>
    <row r="97" spans="1:12" ht="15">
      <c r="A97" s="6" t="s">
        <v>185</v>
      </c>
      <c r="B97" s="11">
        <v>109</v>
      </c>
      <c r="C97" s="7" t="s">
        <v>158</v>
      </c>
      <c r="D97" s="11">
        <v>161</v>
      </c>
      <c r="E97" s="11">
        <v>174</v>
      </c>
      <c r="F97" s="11">
        <v>177</v>
      </c>
      <c r="G97" s="11">
        <v>171</v>
      </c>
      <c r="H97" s="11">
        <v>184</v>
      </c>
      <c r="I97" s="11">
        <v>187</v>
      </c>
      <c r="L97" s="11">
        <f t="shared" si="2"/>
        <v>1054</v>
      </c>
    </row>
    <row r="98" spans="1:12" ht="15">
      <c r="A98" s="6" t="s">
        <v>180</v>
      </c>
      <c r="B98" s="11">
        <v>104</v>
      </c>
      <c r="C98" s="7" t="s">
        <v>158</v>
      </c>
      <c r="D98" s="11">
        <v>168</v>
      </c>
      <c r="E98" s="11">
        <v>179</v>
      </c>
      <c r="F98" s="11">
        <v>176</v>
      </c>
      <c r="G98" s="11">
        <v>169</v>
      </c>
      <c r="H98" s="11">
        <v>166</v>
      </c>
      <c r="I98" s="11">
        <v>178</v>
      </c>
      <c r="L98" s="11">
        <f t="shared" si="2"/>
        <v>1036</v>
      </c>
    </row>
    <row r="99" spans="1:12" ht="15">
      <c r="A99" s="6" t="s">
        <v>182</v>
      </c>
      <c r="B99" s="11">
        <v>327</v>
      </c>
      <c r="C99" s="7" t="s">
        <v>158</v>
      </c>
      <c r="D99" s="11">
        <v>177</v>
      </c>
      <c r="E99" s="11">
        <v>175</v>
      </c>
      <c r="F99" s="11">
        <v>176</v>
      </c>
      <c r="G99" s="11">
        <v>176</v>
      </c>
      <c r="H99" s="11">
        <v>158</v>
      </c>
      <c r="I99" s="11">
        <v>173</v>
      </c>
      <c r="L99" s="11">
        <f aca="true" t="shared" si="3" ref="L99:L106">SUM(D99:K99)</f>
        <v>1035</v>
      </c>
    </row>
    <row r="100" spans="1:12" ht="15">
      <c r="A100" s="6" t="s">
        <v>191</v>
      </c>
      <c r="B100" s="11">
        <v>211</v>
      </c>
      <c r="C100" s="7" t="s">
        <v>158</v>
      </c>
      <c r="D100" s="11">
        <v>171</v>
      </c>
      <c r="E100" s="11">
        <v>163</v>
      </c>
      <c r="F100" s="11">
        <v>171</v>
      </c>
      <c r="G100" s="11">
        <v>182</v>
      </c>
      <c r="H100" s="11">
        <v>174</v>
      </c>
      <c r="I100" s="11">
        <v>162</v>
      </c>
      <c r="L100" s="11">
        <f t="shared" si="3"/>
        <v>1023</v>
      </c>
    </row>
    <row r="101" spans="1:12" ht="15">
      <c r="A101" s="6" t="s">
        <v>179</v>
      </c>
      <c r="B101" s="11">
        <v>69</v>
      </c>
      <c r="C101" s="7" t="s">
        <v>158</v>
      </c>
      <c r="D101" s="11">
        <v>174</v>
      </c>
      <c r="E101" s="11">
        <v>179</v>
      </c>
      <c r="F101" s="11">
        <v>174</v>
      </c>
      <c r="G101" s="11">
        <v>163</v>
      </c>
      <c r="H101" s="11">
        <v>181</v>
      </c>
      <c r="I101" s="11">
        <v>151</v>
      </c>
      <c r="L101" s="11">
        <f t="shared" si="3"/>
        <v>1022</v>
      </c>
    </row>
    <row r="102" spans="1:12" ht="15">
      <c r="A102" s="6" t="s">
        <v>204</v>
      </c>
      <c r="B102" s="11">
        <v>61</v>
      </c>
      <c r="C102" s="7" t="s">
        <v>158</v>
      </c>
      <c r="D102" s="11">
        <v>161</v>
      </c>
      <c r="E102" s="11">
        <v>156</v>
      </c>
      <c r="F102" s="11">
        <v>161</v>
      </c>
      <c r="G102" s="11">
        <v>165</v>
      </c>
      <c r="H102" s="11">
        <v>159</v>
      </c>
      <c r="I102" s="11">
        <v>153</v>
      </c>
      <c r="L102" s="11">
        <f t="shared" si="3"/>
        <v>955</v>
      </c>
    </row>
    <row r="103" spans="1:12" ht="15">
      <c r="A103" s="6" t="s">
        <v>208</v>
      </c>
      <c r="B103" s="11">
        <v>72</v>
      </c>
      <c r="C103" s="7" t="s">
        <v>158</v>
      </c>
      <c r="D103" s="11">
        <v>154</v>
      </c>
      <c r="E103" s="11">
        <v>159</v>
      </c>
      <c r="F103" s="11">
        <v>157</v>
      </c>
      <c r="G103" s="11">
        <v>147</v>
      </c>
      <c r="H103" s="11">
        <v>170</v>
      </c>
      <c r="I103" s="11">
        <v>165</v>
      </c>
      <c r="L103" s="11">
        <f t="shared" si="3"/>
        <v>952</v>
      </c>
    </row>
    <row r="104" spans="1:12" ht="15">
      <c r="A104" s="6" t="s">
        <v>206</v>
      </c>
      <c r="B104" s="11">
        <v>17</v>
      </c>
      <c r="C104" s="7" t="s">
        <v>158</v>
      </c>
      <c r="D104" s="11">
        <v>160</v>
      </c>
      <c r="E104" s="11">
        <v>140</v>
      </c>
      <c r="F104" s="11">
        <v>149</v>
      </c>
      <c r="G104" s="11">
        <v>137</v>
      </c>
      <c r="H104" s="11">
        <v>154</v>
      </c>
      <c r="I104" s="11">
        <v>163</v>
      </c>
      <c r="L104" s="11">
        <f t="shared" si="3"/>
        <v>903</v>
      </c>
    </row>
    <row r="105" spans="1:12" ht="15">
      <c r="A105" s="8" t="s">
        <v>233</v>
      </c>
      <c r="B105" s="11">
        <v>382</v>
      </c>
      <c r="C105" s="8" t="s">
        <v>162</v>
      </c>
      <c r="D105" s="11">
        <v>0</v>
      </c>
      <c r="E105" s="11">
        <v>138</v>
      </c>
      <c r="F105" s="11">
        <v>136</v>
      </c>
      <c r="G105" s="11">
        <v>114</v>
      </c>
      <c r="H105" s="11">
        <v>0</v>
      </c>
      <c r="I105" s="11">
        <v>149</v>
      </c>
      <c r="L105" s="11">
        <f t="shared" si="3"/>
        <v>537</v>
      </c>
    </row>
    <row r="106" spans="1:12" ht="15">
      <c r="A106" s="8" t="s">
        <v>266</v>
      </c>
      <c r="B106" s="11">
        <v>277</v>
      </c>
      <c r="C106" s="8" t="s">
        <v>162</v>
      </c>
      <c r="D106" s="11">
        <v>60</v>
      </c>
      <c r="E106" s="11">
        <v>0</v>
      </c>
      <c r="F106" s="11">
        <v>169</v>
      </c>
      <c r="G106" s="11">
        <v>168</v>
      </c>
      <c r="H106" s="11">
        <v>0</v>
      </c>
      <c r="I106" s="11">
        <v>0</v>
      </c>
      <c r="L106" s="11">
        <f t="shared" si="3"/>
        <v>397</v>
      </c>
    </row>
    <row r="107" ht="15">
      <c r="I107" s="13" t="s">
        <v>362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37">
      <selection activeCell="I45" sqref="I45"/>
    </sheetView>
  </sheetViews>
  <sheetFormatPr defaultColWidth="9.140625" defaultRowHeight="15"/>
  <cols>
    <col min="1" max="1" width="30.28125" style="0" customWidth="1"/>
    <col min="2" max="2" width="11.00390625" style="11" customWidth="1"/>
    <col min="3" max="3" width="18.421875" style="0" customWidth="1"/>
    <col min="4" max="7" width="9.140625" style="11" customWidth="1"/>
    <col min="12" max="12" width="9.140625" style="11" customWidth="1"/>
    <col min="13" max="13" width="24.140625" style="0" customWidth="1"/>
  </cols>
  <sheetData>
    <row r="1" ht="15">
      <c r="A1" s="5" t="s">
        <v>171</v>
      </c>
    </row>
    <row r="2" spans="1:13" ht="15">
      <c r="A2" s="3" t="s">
        <v>0</v>
      </c>
      <c r="B2" s="12" t="s">
        <v>1</v>
      </c>
      <c r="C2" s="3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12" t="s">
        <v>11</v>
      </c>
      <c r="M2" s="3"/>
    </row>
    <row r="3" spans="1:12" ht="15">
      <c r="A3" t="s">
        <v>276</v>
      </c>
      <c r="B3" s="11">
        <v>125</v>
      </c>
      <c r="C3" t="s">
        <v>159</v>
      </c>
      <c r="D3" s="11">
        <v>145</v>
      </c>
      <c r="E3" s="11">
        <v>140</v>
      </c>
      <c r="F3" s="11">
        <v>155</v>
      </c>
      <c r="G3" s="11">
        <v>150</v>
      </c>
      <c r="H3" s="11">
        <v>147</v>
      </c>
      <c r="I3" s="11">
        <v>145</v>
      </c>
      <c r="L3" s="11">
        <f aca="true" t="shared" si="0" ref="L3:L45">SUM(D3:K3)</f>
        <v>882</v>
      </c>
    </row>
    <row r="4" spans="1:12" ht="15">
      <c r="A4" t="s">
        <v>280</v>
      </c>
      <c r="B4" s="11">
        <v>210</v>
      </c>
      <c r="C4" t="s">
        <v>159</v>
      </c>
      <c r="D4" s="11">
        <v>123</v>
      </c>
      <c r="E4" s="11">
        <v>136</v>
      </c>
      <c r="F4" s="11">
        <v>125</v>
      </c>
      <c r="G4" s="11">
        <v>136</v>
      </c>
      <c r="H4" s="11">
        <v>149</v>
      </c>
      <c r="I4" s="11">
        <v>138</v>
      </c>
      <c r="J4" s="8"/>
      <c r="K4" s="8"/>
      <c r="L4" s="11">
        <f t="shared" si="0"/>
        <v>807</v>
      </c>
    </row>
    <row r="5" spans="1:12" ht="15">
      <c r="A5" t="s">
        <v>277</v>
      </c>
      <c r="B5" s="11">
        <v>41</v>
      </c>
      <c r="C5" t="s">
        <v>159</v>
      </c>
      <c r="D5" s="11">
        <v>119</v>
      </c>
      <c r="E5" s="11">
        <v>143</v>
      </c>
      <c r="F5" s="11">
        <v>144</v>
      </c>
      <c r="G5" s="11">
        <v>140</v>
      </c>
      <c r="H5" s="11">
        <v>132</v>
      </c>
      <c r="I5" s="11">
        <v>127</v>
      </c>
      <c r="L5" s="11">
        <f t="shared" si="0"/>
        <v>805</v>
      </c>
    </row>
    <row r="6" spans="1:12" ht="15">
      <c r="A6" t="s">
        <v>281</v>
      </c>
      <c r="B6" s="11">
        <v>324</v>
      </c>
      <c r="C6" t="s">
        <v>159</v>
      </c>
      <c r="D6" s="11">
        <v>134</v>
      </c>
      <c r="E6" s="11">
        <v>110</v>
      </c>
      <c r="F6" s="11">
        <v>137</v>
      </c>
      <c r="G6" s="11">
        <v>158</v>
      </c>
      <c r="H6" s="11">
        <v>152</v>
      </c>
      <c r="I6" s="11">
        <v>0</v>
      </c>
      <c r="L6" s="11">
        <f t="shared" si="0"/>
        <v>691</v>
      </c>
    </row>
    <row r="7" spans="1:12" ht="15">
      <c r="A7" t="s">
        <v>144</v>
      </c>
      <c r="B7" s="11">
        <v>29</v>
      </c>
      <c r="C7" t="s">
        <v>159</v>
      </c>
      <c r="D7" s="11">
        <v>54</v>
      </c>
      <c r="E7" s="11">
        <v>88</v>
      </c>
      <c r="F7" s="11">
        <v>83</v>
      </c>
      <c r="G7" s="11">
        <v>83</v>
      </c>
      <c r="H7" s="11">
        <v>87</v>
      </c>
      <c r="I7" s="11">
        <v>75</v>
      </c>
      <c r="J7" s="11"/>
      <c r="K7" s="11"/>
      <c r="L7" s="11">
        <f t="shared" si="0"/>
        <v>470</v>
      </c>
    </row>
    <row r="8" spans="1:12" ht="15">
      <c r="A8" t="s">
        <v>289</v>
      </c>
      <c r="B8" s="11">
        <v>287</v>
      </c>
      <c r="C8" t="s">
        <v>159</v>
      </c>
      <c r="D8" s="11">
        <v>102</v>
      </c>
      <c r="E8" s="11">
        <v>113</v>
      </c>
      <c r="F8" s="11">
        <v>108</v>
      </c>
      <c r="G8" s="11">
        <v>85</v>
      </c>
      <c r="H8" s="11">
        <v>0</v>
      </c>
      <c r="I8" s="11">
        <v>0</v>
      </c>
      <c r="L8" s="11">
        <f t="shared" si="0"/>
        <v>408</v>
      </c>
    </row>
    <row r="9" spans="1:12" ht="15">
      <c r="A9" t="s">
        <v>349</v>
      </c>
      <c r="B9" s="11">
        <v>401</v>
      </c>
      <c r="C9" t="s">
        <v>159</v>
      </c>
      <c r="D9" s="11">
        <v>0</v>
      </c>
      <c r="E9" s="11">
        <v>71</v>
      </c>
      <c r="F9" s="11">
        <v>75</v>
      </c>
      <c r="G9" s="11">
        <v>50</v>
      </c>
      <c r="H9" s="11">
        <v>79</v>
      </c>
      <c r="I9" s="11">
        <v>0</v>
      </c>
      <c r="L9" s="11">
        <f t="shared" si="0"/>
        <v>275</v>
      </c>
    </row>
    <row r="10" spans="1:12" ht="15">
      <c r="A10" t="s">
        <v>285</v>
      </c>
      <c r="B10" s="11">
        <v>128</v>
      </c>
      <c r="C10" t="s">
        <v>164</v>
      </c>
      <c r="D10" s="11">
        <v>123</v>
      </c>
      <c r="E10" s="11">
        <v>116</v>
      </c>
      <c r="F10" s="11">
        <v>114</v>
      </c>
      <c r="G10" s="11">
        <v>103</v>
      </c>
      <c r="H10" s="11">
        <v>102</v>
      </c>
      <c r="I10" s="11">
        <v>107</v>
      </c>
      <c r="L10" s="11">
        <f t="shared" si="0"/>
        <v>665</v>
      </c>
    </row>
    <row r="11" spans="1:12" ht="15">
      <c r="A11" t="s">
        <v>282</v>
      </c>
      <c r="B11" s="11">
        <v>226</v>
      </c>
      <c r="C11" t="s">
        <v>163</v>
      </c>
      <c r="D11" s="11">
        <v>38</v>
      </c>
      <c r="E11" s="11">
        <v>134</v>
      </c>
      <c r="F11" s="11">
        <v>0</v>
      </c>
      <c r="G11" s="11">
        <v>0</v>
      </c>
      <c r="H11" s="11">
        <v>0</v>
      </c>
      <c r="I11" s="11">
        <v>0</v>
      </c>
      <c r="L11" s="11">
        <f t="shared" si="0"/>
        <v>172</v>
      </c>
    </row>
    <row r="12" spans="1:12" ht="15">
      <c r="A12" t="s">
        <v>291</v>
      </c>
      <c r="B12" s="11">
        <v>242</v>
      </c>
      <c r="C12" t="s">
        <v>163</v>
      </c>
      <c r="D12" s="11">
        <v>97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L12" s="11">
        <f t="shared" si="0"/>
        <v>97</v>
      </c>
    </row>
    <row r="13" spans="1:12" ht="15">
      <c r="A13" t="s">
        <v>304</v>
      </c>
      <c r="B13" s="11">
        <v>241</v>
      </c>
      <c r="C13" t="s">
        <v>163</v>
      </c>
      <c r="D13" s="11">
        <v>51</v>
      </c>
      <c r="E13" s="11">
        <v>0</v>
      </c>
      <c r="F13" s="11">
        <v>27</v>
      </c>
      <c r="G13" s="11">
        <v>0</v>
      </c>
      <c r="H13" s="11">
        <v>0</v>
      </c>
      <c r="I13" s="11">
        <v>0</v>
      </c>
      <c r="L13" s="11">
        <f t="shared" si="0"/>
        <v>78</v>
      </c>
    </row>
    <row r="14" spans="1:12" ht="15">
      <c r="A14" t="s">
        <v>296</v>
      </c>
      <c r="B14" s="11">
        <v>227</v>
      </c>
      <c r="C14" t="s">
        <v>163</v>
      </c>
      <c r="D14" s="11">
        <v>75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L14" s="11">
        <f t="shared" si="0"/>
        <v>75</v>
      </c>
    </row>
    <row r="15" spans="1:12" ht="15">
      <c r="A15" t="s">
        <v>297</v>
      </c>
      <c r="B15" s="11">
        <v>228</v>
      </c>
      <c r="C15" t="s">
        <v>163</v>
      </c>
      <c r="D15" s="11">
        <v>75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L15" s="11">
        <f t="shared" si="0"/>
        <v>75</v>
      </c>
    </row>
    <row r="16" spans="1:12" ht="15">
      <c r="A16" t="s">
        <v>301</v>
      </c>
      <c r="B16" s="11">
        <v>122</v>
      </c>
      <c r="C16" t="s">
        <v>163</v>
      </c>
      <c r="D16" s="11">
        <v>61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L16" s="11">
        <f t="shared" si="0"/>
        <v>61</v>
      </c>
    </row>
    <row r="17" spans="1:12" ht="15">
      <c r="A17" t="s">
        <v>303</v>
      </c>
      <c r="B17" s="11">
        <v>245</v>
      </c>
      <c r="C17" t="s">
        <v>163</v>
      </c>
      <c r="D17" s="11">
        <v>53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L17" s="11">
        <f t="shared" si="0"/>
        <v>53</v>
      </c>
    </row>
    <row r="18" spans="1:12" ht="15">
      <c r="A18" t="s">
        <v>309</v>
      </c>
      <c r="B18" s="11">
        <v>234</v>
      </c>
      <c r="C18" t="s">
        <v>163</v>
      </c>
      <c r="D18" s="11">
        <v>18</v>
      </c>
      <c r="E18" s="11">
        <v>22</v>
      </c>
      <c r="F18" s="11">
        <v>0</v>
      </c>
      <c r="G18" s="11">
        <v>0</v>
      </c>
      <c r="H18" s="11">
        <v>0</v>
      </c>
      <c r="I18" s="11">
        <v>0</v>
      </c>
      <c r="L18" s="11">
        <f t="shared" si="0"/>
        <v>40</v>
      </c>
    </row>
    <row r="19" spans="1:12" ht="15">
      <c r="A19" t="s">
        <v>307</v>
      </c>
      <c r="B19" s="11">
        <v>123</v>
      </c>
      <c r="C19" t="s">
        <v>163</v>
      </c>
      <c r="D19" s="11">
        <v>34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8"/>
      <c r="K19" s="8"/>
      <c r="L19" s="11">
        <f t="shared" si="0"/>
        <v>34</v>
      </c>
    </row>
    <row r="20" spans="1:12" ht="15">
      <c r="A20" t="s">
        <v>279</v>
      </c>
      <c r="B20" s="11">
        <v>157</v>
      </c>
      <c r="C20" t="s">
        <v>160</v>
      </c>
      <c r="D20" s="11">
        <v>127</v>
      </c>
      <c r="E20" s="11">
        <v>137</v>
      </c>
      <c r="F20" s="11">
        <v>84</v>
      </c>
      <c r="G20" s="11">
        <v>102</v>
      </c>
      <c r="H20" s="11">
        <v>149</v>
      </c>
      <c r="I20" s="13">
        <v>50</v>
      </c>
      <c r="J20" s="8"/>
      <c r="K20" s="8"/>
      <c r="L20" s="11">
        <f t="shared" si="0"/>
        <v>649</v>
      </c>
    </row>
    <row r="21" spans="1:12" ht="15">
      <c r="A21" t="s">
        <v>288</v>
      </c>
      <c r="B21" s="11">
        <v>268</v>
      </c>
      <c r="C21" t="s">
        <v>160</v>
      </c>
      <c r="D21" s="11">
        <v>115</v>
      </c>
      <c r="E21" s="11">
        <v>60</v>
      </c>
      <c r="F21" s="11">
        <v>101</v>
      </c>
      <c r="G21" s="11">
        <v>96</v>
      </c>
      <c r="H21" s="11">
        <v>110</v>
      </c>
      <c r="I21" s="11">
        <v>103</v>
      </c>
      <c r="L21" s="11">
        <f t="shared" si="0"/>
        <v>585</v>
      </c>
    </row>
    <row r="22" spans="1:12" ht="15">
      <c r="A22" t="s">
        <v>298</v>
      </c>
      <c r="B22" s="11">
        <v>333</v>
      </c>
      <c r="C22" t="s">
        <v>160</v>
      </c>
      <c r="D22" s="11">
        <v>0</v>
      </c>
      <c r="E22" s="11">
        <v>68</v>
      </c>
      <c r="F22" s="11">
        <v>95</v>
      </c>
      <c r="G22" s="11">
        <v>89</v>
      </c>
      <c r="H22" s="11">
        <v>67</v>
      </c>
      <c r="I22" s="11">
        <v>108</v>
      </c>
      <c r="L22" s="11">
        <f t="shared" si="0"/>
        <v>427</v>
      </c>
    </row>
    <row r="23" spans="1:12" ht="15">
      <c r="A23" t="s">
        <v>345</v>
      </c>
      <c r="B23" s="11">
        <v>422</v>
      </c>
      <c r="C23" t="s">
        <v>160</v>
      </c>
      <c r="D23" s="11">
        <v>0</v>
      </c>
      <c r="E23" s="11">
        <v>0</v>
      </c>
      <c r="F23" s="11">
        <v>78</v>
      </c>
      <c r="G23" s="11">
        <v>0</v>
      </c>
      <c r="H23" s="11">
        <v>83</v>
      </c>
      <c r="I23" s="11">
        <v>0</v>
      </c>
      <c r="L23" s="11">
        <f t="shared" si="0"/>
        <v>161</v>
      </c>
    </row>
    <row r="24" spans="1:12" ht="15">
      <c r="A24" t="s">
        <v>347</v>
      </c>
      <c r="B24" s="11">
        <v>424</v>
      </c>
      <c r="C24" t="s">
        <v>160</v>
      </c>
      <c r="D24" s="11">
        <v>0</v>
      </c>
      <c r="E24" s="11">
        <v>0</v>
      </c>
      <c r="F24" s="11">
        <v>45</v>
      </c>
      <c r="G24" s="11">
        <v>0</v>
      </c>
      <c r="H24" s="11">
        <v>4</v>
      </c>
      <c r="I24" s="11">
        <v>0</v>
      </c>
      <c r="L24" s="11">
        <f t="shared" si="0"/>
        <v>49</v>
      </c>
    </row>
    <row r="25" spans="1:12" ht="15">
      <c r="A25" t="s">
        <v>278</v>
      </c>
      <c r="B25" s="11">
        <v>322</v>
      </c>
      <c r="C25" t="s">
        <v>161</v>
      </c>
      <c r="D25" s="11">
        <v>11</v>
      </c>
      <c r="E25" s="11">
        <v>141</v>
      </c>
      <c r="F25" s="11">
        <v>125</v>
      </c>
      <c r="G25" s="11">
        <v>12</v>
      </c>
      <c r="H25" s="11">
        <v>0</v>
      </c>
      <c r="I25" s="11">
        <v>38</v>
      </c>
      <c r="L25" s="11">
        <f t="shared" si="0"/>
        <v>327</v>
      </c>
    </row>
    <row r="26" spans="1:12" ht="15">
      <c r="A26" t="s">
        <v>295</v>
      </c>
      <c r="B26" s="11">
        <v>294</v>
      </c>
      <c r="C26" t="s">
        <v>161</v>
      </c>
      <c r="D26" s="11">
        <v>83</v>
      </c>
      <c r="E26" s="11">
        <v>79</v>
      </c>
      <c r="F26" s="11">
        <v>26</v>
      </c>
      <c r="G26" s="11">
        <v>0</v>
      </c>
      <c r="H26" s="11">
        <v>110</v>
      </c>
      <c r="I26" s="11">
        <v>0</v>
      </c>
      <c r="L26" s="11">
        <f t="shared" si="0"/>
        <v>298</v>
      </c>
    </row>
    <row r="27" spans="1:12" ht="15">
      <c r="A27" t="s">
        <v>146</v>
      </c>
      <c r="B27" s="11">
        <v>312</v>
      </c>
      <c r="C27" t="s">
        <v>161</v>
      </c>
      <c r="D27" s="11">
        <v>45</v>
      </c>
      <c r="E27" s="11">
        <v>88</v>
      </c>
      <c r="F27" s="11">
        <v>27</v>
      </c>
      <c r="G27" s="11">
        <v>49</v>
      </c>
      <c r="H27" s="11">
        <v>34</v>
      </c>
      <c r="I27" s="11">
        <v>0</v>
      </c>
      <c r="L27" s="11">
        <f t="shared" si="0"/>
        <v>243</v>
      </c>
    </row>
    <row r="28" spans="1:12" ht="15">
      <c r="A28" t="s">
        <v>286</v>
      </c>
      <c r="B28" s="11">
        <v>321</v>
      </c>
      <c r="C28" t="s">
        <v>161</v>
      </c>
      <c r="D28" s="11">
        <v>4</v>
      </c>
      <c r="E28" s="11">
        <v>123</v>
      </c>
      <c r="F28" s="11">
        <v>74</v>
      </c>
      <c r="G28" s="11">
        <v>0</v>
      </c>
      <c r="H28" s="11">
        <v>0</v>
      </c>
      <c r="I28" s="11">
        <v>0</v>
      </c>
      <c r="L28" s="11">
        <f t="shared" si="0"/>
        <v>201</v>
      </c>
    </row>
    <row r="29" spans="1:12" ht="15">
      <c r="A29" t="s">
        <v>274</v>
      </c>
      <c r="B29" s="11">
        <v>310</v>
      </c>
      <c r="C29" t="s">
        <v>161</v>
      </c>
      <c r="D29" s="11">
        <v>161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L29" s="11">
        <f t="shared" si="0"/>
        <v>161</v>
      </c>
    </row>
    <row r="30" spans="1:12" ht="15">
      <c r="A30" t="s">
        <v>300</v>
      </c>
      <c r="B30" s="11">
        <v>319</v>
      </c>
      <c r="C30" t="s">
        <v>161</v>
      </c>
      <c r="D30" s="11">
        <v>63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L30" s="11">
        <f t="shared" si="0"/>
        <v>63</v>
      </c>
    </row>
    <row r="31" spans="1:12" ht="15">
      <c r="A31" t="s">
        <v>302</v>
      </c>
      <c r="B31" s="11">
        <v>318</v>
      </c>
      <c r="C31" t="s">
        <v>161</v>
      </c>
      <c r="D31" s="11">
        <v>58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L31" s="11">
        <f t="shared" si="0"/>
        <v>58</v>
      </c>
    </row>
    <row r="32" spans="1:12" ht="15">
      <c r="A32" t="s">
        <v>305</v>
      </c>
      <c r="B32" s="11">
        <v>320</v>
      </c>
      <c r="C32" t="s">
        <v>161</v>
      </c>
      <c r="D32" s="11">
        <v>36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L32" s="11">
        <f t="shared" si="0"/>
        <v>36</v>
      </c>
    </row>
    <row r="33" spans="1:12" ht="15">
      <c r="A33" t="s">
        <v>310</v>
      </c>
      <c r="B33" s="11">
        <v>316</v>
      </c>
      <c r="C33" t="s">
        <v>161</v>
      </c>
      <c r="D33" s="11">
        <v>19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L33" s="11">
        <f t="shared" si="0"/>
        <v>19</v>
      </c>
    </row>
    <row r="34" spans="1:12" ht="15">
      <c r="A34" t="s">
        <v>311</v>
      </c>
      <c r="B34" s="11">
        <v>317</v>
      </c>
      <c r="C34" t="s">
        <v>161</v>
      </c>
      <c r="D34" s="11">
        <v>17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L34" s="11">
        <f t="shared" si="0"/>
        <v>17</v>
      </c>
    </row>
    <row r="35" spans="1:12" ht="15">
      <c r="A35" t="s">
        <v>275</v>
      </c>
      <c r="B35" s="11">
        <v>365</v>
      </c>
      <c r="C35" t="s">
        <v>165</v>
      </c>
      <c r="D35" s="11">
        <v>146</v>
      </c>
      <c r="E35" s="11">
        <v>152</v>
      </c>
      <c r="F35" s="11">
        <v>154</v>
      </c>
      <c r="G35" s="11">
        <v>150</v>
      </c>
      <c r="H35" s="11">
        <v>126</v>
      </c>
      <c r="I35" s="11">
        <v>156</v>
      </c>
      <c r="L35" s="11">
        <f t="shared" si="0"/>
        <v>884</v>
      </c>
    </row>
    <row r="36" spans="1:12" ht="15">
      <c r="A36" t="s">
        <v>293</v>
      </c>
      <c r="B36" s="11">
        <v>367</v>
      </c>
      <c r="C36" t="s">
        <v>165</v>
      </c>
      <c r="D36" s="11">
        <v>92</v>
      </c>
      <c r="E36" s="11">
        <v>94</v>
      </c>
      <c r="F36" s="11">
        <v>88</v>
      </c>
      <c r="G36" s="11">
        <v>102</v>
      </c>
      <c r="H36" s="11">
        <v>69</v>
      </c>
      <c r="I36" s="11">
        <v>96</v>
      </c>
      <c r="L36" s="11">
        <f t="shared" si="0"/>
        <v>541</v>
      </c>
    </row>
    <row r="37" spans="1:12" ht="15">
      <c r="A37" t="s">
        <v>306</v>
      </c>
      <c r="B37" s="11">
        <v>87</v>
      </c>
      <c r="C37" t="s">
        <v>167</v>
      </c>
      <c r="D37" s="11">
        <v>36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L37" s="11">
        <f t="shared" si="0"/>
        <v>36</v>
      </c>
    </row>
    <row r="38" spans="1:12" ht="15">
      <c r="A38" t="s">
        <v>283</v>
      </c>
      <c r="B38" s="11">
        <v>53</v>
      </c>
      <c r="C38" t="s">
        <v>158</v>
      </c>
      <c r="D38" s="11">
        <v>129</v>
      </c>
      <c r="E38" s="11">
        <v>83</v>
      </c>
      <c r="F38" s="11">
        <v>107</v>
      </c>
      <c r="G38" s="11">
        <v>120</v>
      </c>
      <c r="H38" s="11">
        <v>130</v>
      </c>
      <c r="I38" s="11">
        <v>94</v>
      </c>
      <c r="L38" s="11">
        <f t="shared" si="0"/>
        <v>663</v>
      </c>
    </row>
    <row r="39" spans="1:12" ht="15">
      <c r="A39" t="s">
        <v>290</v>
      </c>
      <c r="B39" s="11">
        <v>107</v>
      </c>
      <c r="C39" t="s">
        <v>158</v>
      </c>
      <c r="D39" s="11">
        <v>72</v>
      </c>
      <c r="E39" s="11">
        <v>112</v>
      </c>
      <c r="F39" s="11">
        <v>147</v>
      </c>
      <c r="G39" s="11">
        <v>65</v>
      </c>
      <c r="H39" s="11">
        <v>131</v>
      </c>
      <c r="I39" s="11">
        <v>129</v>
      </c>
      <c r="L39" s="11">
        <f t="shared" si="0"/>
        <v>656</v>
      </c>
    </row>
    <row r="40" spans="1:12" ht="15">
      <c r="A40" t="s">
        <v>294</v>
      </c>
      <c r="B40" s="11">
        <v>50</v>
      </c>
      <c r="C40" t="s">
        <v>158</v>
      </c>
      <c r="D40" s="11">
        <v>89</v>
      </c>
      <c r="E40" s="11">
        <v>74</v>
      </c>
      <c r="F40" s="11">
        <v>97</v>
      </c>
      <c r="G40" s="11">
        <v>125</v>
      </c>
      <c r="H40" s="11">
        <v>102</v>
      </c>
      <c r="I40" s="11">
        <v>95</v>
      </c>
      <c r="L40" s="11">
        <f t="shared" si="0"/>
        <v>582</v>
      </c>
    </row>
    <row r="41" spans="1:12" ht="15">
      <c r="A41" t="s">
        <v>287</v>
      </c>
      <c r="B41" s="11">
        <v>57</v>
      </c>
      <c r="C41" t="s">
        <v>158</v>
      </c>
      <c r="D41" s="11">
        <v>117</v>
      </c>
      <c r="E41" s="11">
        <v>99</v>
      </c>
      <c r="F41" s="11">
        <v>86</v>
      </c>
      <c r="G41" s="11">
        <v>79</v>
      </c>
      <c r="H41" s="11">
        <v>96</v>
      </c>
      <c r="I41" s="11">
        <v>104</v>
      </c>
      <c r="L41" s="11">
        <f t="shared" si="0"/>
        <v>581</v>
      </c>
    </row>
    <row r="42" spans="1:12" ht="15">
      <c r="A42" t="s">
        <v>292</v>
      </c>
      <c r="B42" s="11">
        <v>55</v>
      </c>
      <c r="C42" t="s">
        <v>158</v>
      </c>
      <c r="D42" s="11">
        <v>66</v>
      </c>
      <c r="E42" s="11">
        <v>97</v>
      </c>
      <c r="F42" s="11">
        <v>139</v>
      </c>
      <c r="G42" s="11">
        <v>65</v>
      </c>
      <c r="H42" s="11">
        <v>93</v>
      </c>
      <c r="I42" s="11">
        <v>105</v>
      </c>
      <c r="L42" s="11">
        <f t="shared" si="0"/>
        <v>565</v>
      </c>
    </row>
    <row r="43" spans="1:12" ht="15">
      <c r="A43" s="8" t="s">
        <v>284</v>
      </c>
      <c r="B43" s="11">
        <v>56</v>
      </c>
      <c r="C43" s="8" t="s">
        <v>158</v>
      </c>
      <c r="D43" s="11">
        <v>93</v>
      </c>
      <c r="E43" s="11">
        <v>127</v>
      </c>
      <c r="F43" s="11">
        <v>102</v>
      </c>
      <c r="G43" s="11">
        <v>0</v>
      </c>
      <c r="H43" s="11">
        <v>107</v>
      </c>
      <c r="I43" s="11">
        <v>93</v>
      </c>
      <c r="L43" s="11">
        <f t="shared" si="0"/>
        <v>522</v>
      </c>
    </row>
    <row r="44" spans="1:12" ht="15">
      <c r="A44" s="8" t="s">
        <v>299</v>
      </c>
      <c r="B44" s="11">
        <v>18</v>
      </c>
      <c r="C44" s="8" t="s">
        <v>158</v>
      </c>
      <c r="D44" s="11">
        <v>65</v>
      </c>
      <c r="E44" s="11">
        <v>64</v>
      </c>
      <c r="F44" s="11">
        <v>108</v>
      </c>
      <c r="G44" s="11">
        <v>112</v>
      </c>
      <c r="H44" s="11">
        <v>72</v>
      </c>
      <c r="I44" s="11">
        <v>64</v>
      </c>
      <c r="J44" s="8"/>
      <c r="K44" s="8"/>
      <c r="L44" s="11">
        <f t="shared" si="0"/>
        <v>485</v>
      </c>
    </row>
    <row r="45" spans="1:12" ht="15">
      <c r="A45" s="8" t="s">
        <v>308</v>
      </c>
      <c r="B45" s="11">
        <v>279</v>
      </c>
      <c r="C45" s="8" t="s">
        <v>162</v>
      </c>
      <c r="D45" s="11">
        <v>27</v>
      </c>
      <c r="E45" s="11">
        <v>26</v>
      </c>
      <c r="F45" s="11">
        <v>27</v>
      </c>
      <c r="G45" s="11">
        <v>4</v>
      </c>
      <c r="H45" s="11">
        <v>0</v>
      </c>
      <c r="I45" s="11">
        <v>45</v>
      </c>
      <c r="L45" s="11">
        <f t="shared" si="0"/>
        <v>129</v>
      </c>
    </row>
    <row r="46" ht="15">
      <c r="I46" s="14" t="s">
        <v>362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29.28125" style="0" customWidth="1"/>
    <col min="2" max="2" width="13.140625" style="11" customWidth="1"/>
    <col min="3" max="3" width="18.140625" style="0" customWidth="1"/>
    <col min="4" max="9" width="9.140625" style="11" customWidth="1"/>
    <col min="12" max="12" width="9.140625" style="11" customWidth="1"/>
    <col min="13" max="13" width="23.8515625" style="0" customWidth="1"/>
  </cols>
  <sheetData>
    <row r="1" ht="15">
      <c r="A1" s="4" t="s">
        <v>312</v>
      </c>
    </row>
    <row r="2" spans="1:13" ht="15">
      <c r="A2" s="3" t="s">
        <v>313</v>
      </c>
      <c r="B2" s="12" t="s">
        <v>1</v>
      </c>
      <c r="C2" s="3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3" t="s">
        <v>9</v>
      </c>
      <c r="K2" s="3" t="s">
        <v>10</v>
      </c>
      <c r="L2" s="12" t="s">
        <v>11</v>
      </c>
      <c r="M2" s="3"/>
    </row>
    <row r="3" spans="1:12" ht="15">
      <c r="A3" t="s">
        <v>315</v>
      </c>
      <c r="B3" s="11">
        <v>161</v>
      </c>
      <c r="C3" t="s">
        <v>159</v>
      </c>
      <c r="D3" s="11">
        <v>123</v>
      </c>
      <c r="E3" s="11">
        <v>151</v>
      </c>
      <c r="F3" s="11">
        <v>137</v>
      </c>
      <c r="G3" s="11">
        <v>145</v>
      </c>
      <c r="H3" s="11">
        <v>142</v>
      </c>
      <c r="I3" s="11">
        <v>139</v>
      </c>
      <c r="L3" s="11">
        <f aca="true" t="shared" si="0" ref="L3:L25">SUM(D3:K3)</f>
        <v>837</v>
      </c>
    </row>
    <row r="4" spans="1:12" ht="15">
      <c r="A4" t="s">
        <v>318</v>
      </c>
      <c r="B4" s="11">
        <v>33</v>
      </c>
      <c r="C4" t="s">
        <v>159</v>
      </c>
      <c r="D4" s="11">
        <v>104</v>
      </c>
      <c r="E4" s="11">
        <v>139</v>
      </c>
      <c r="F4" s="11">
        <v>147</v>
      </c>
      <c r="G4" s="11">
        <v>140</v>
      </c>
      <c r="H4" s="11">
        <v>143</v>
      </c>
      <c r="I4" s="11">
        <v>122</v>
      </c>
      <c r="L4" s="11">
        <f t="shared" si="0"/>
        <v>795</v>
      </c>
    </row>
    <row r="5" spans="1:12" ht="15">
      <c r="A5" t="s">
        <v>316</v>
      </c>
      <c r="B5" s="11">
        <v>265</v>
      </c>
      <c r="C5" t="s">
        <v>164</v>
      </c>
      <c r="D5" s="11">
        <v>149</v>
      </c>
      <c r="E5" s="11">
        <v>0</v>
      </c>
      <c r="F5" s="11">
        <v>131</v>
      </c>
      <c r="G5" s="11">
        <v>131</v>
      </c>
      <c r="H5" s="11">
        <v>0</v>
      </c>
      <c r="I5" s="11">
        <v>0</v>
      </c>
      <c r="L5" s="11">
        <f t="shared" si="0"/>
        <v>411</v>
      </c>
    </row>
    <row r="6" spans="1:12" ht="15">
      <c r="A6" t="s">
        <v>330</v>
      </c>
      <c r="B6" s="11">
        <v>121</v>
      </c>
      <c r="C6" t="s">
        <v>163</v>
      </c>
      <c r="D6" s="11">
        <v>90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L6" s="11">
        <f t="shared" si="0"/>
        <v>90</v>
      </c>
    </row>
    <row r="7" spans="1:12" ht="15">
      <c r="A7" t="s">
        <v>314</v>
      </c>
      <c r="B7" s="11">
        <v>181</v>
      </c>
      <c r="C7" t="s">
        <v>160</v>
      </c>
      <c r="D7" s="11">
        <v>153</v>
      </c>
      <c r="E7" s="11">
        <v>125</v>
      </c>
      <c r="F7" s="11">
        <v>136</v>
      </c>
      <c r="G7" s="11">
        <v>131</v>
      </c>
      <c r="H7" s="11">
        <v>137</v>
      </c>
      <c r="I7" s="11">
        <v>133</v>
      </c>
      <c r="L7" s="11">
        <f t="shared" si="0"/>
        <v>815</v>
      </c>
    </row>
    <row r="8" spans="1:12" ht="15">
      <c r="A8" t="s">
        <v>321</v>
      </c>
      <c r="B8" s="11">
        <v>119</v>
      </c>
      <c r="C8" t="s">
        <v>160</v>
      </c>
      <c r="D8" s="11">
        <v>116</v>
      </c>
      <c r="E8" s="11">
        <v>108</v>
      </c>
      <c r="F8" s="11">
        <v>126</v>
      </c>
      <c r="G8" s="11">
        <v>117</v>
      </c>
      <c r="H8" s="11">
        <v>105</v>
      </c>
      <c r="I8" s="11">
        <v>116</v>
      </c>
      <c r="L8" s="11">
        <f t="shared" si="0"/>
        <v>688</v>
      </c>
    </row>
    <row r="9" spans="1:12" ht="15">
      <c r="A9" t="s">
        <v>322</v>
      </c>
      <c r="B9" s="11">
        <v>404</v>
      </c>
      <c r="C9" t="s">
        <v>160</v>
      </c>
      <c r="D9" s="11">
        <v>0</v>
      </c>
      <c r="E9" s="11">
        <v>113</v>
      </c>
      <c r="F9" s="11">
        <v>0</v>
      </c>
      <c r="G9" s="11">
        <v>80</v>
      </c>
      <c r="H9" s="11">
        <v>102</v>
      </c>
      <c r="I9" s="11">
        <v>132</v>
      </c>
      <c r="L9" s="11">
        <f t="shared" si="0"/>
        <v>427</v>
      </c>
    </row>
    <row r="10" spans="1:12" ht="15">
      <c r="A10" t="s">
        <v>328</v>
      </c>
      <c r="B10" s="11">
        <v>165</v>
      </c>
      <c r="C10" t="s">
        <v>160</v>
      </c>
      <c r="D10" s="11">
        <v>93</v>
      </c>
      <c r="E10" s="11">
        <v>0</v>
      </c>
      <c r="F10" s="11">
        <v>0</v>
      </c>
      <c r="G10" s="11">
        <v>88</v>
      </c>
      <c r="H10" s="11">
        <v>0</v>
      </c>
      <c r="I10" s="11">
        <v>0</v>
      </c>
      <c r="L10" s="11">
        <f t="shared" si="0"/>
        <v>181</v>
      </c>
    </row>
    <row r="11" spans="1:12" ht="15">
      <c r="A11" t="s">
        <v>336</v>
      </c>
      <c r="B11" s="11">
        <v>341</v>
      </c>
      <c r="C11" t="s">
        <v>160</v>
      </c>
      <c r="D11" s="11">
        <v>0</v>
      </c>
      <c r="E11" s="11">
        <v>19</v>
      </c>
      <c r="F11" s="11">
        <v>63</v>
      </c>
      <c r="G11" s="11">
        <v>85</v>
      </c>
      <c r="H11" s="11">
        <v>0</v>
      </c>
      <c r="I11" s="11">
        <v>0</v>
      </c>
      <c r="L11" s="11">
        <f t="shared" si="0"/>
        <v>167</v>
      </c>
    </row>
    <row r="12" spans="1:12" ht="15">
      <c r="A12" t="s">
        <v>332</v>
      </c>
      <c r="B12" s="11">
        <v>117</v>
      </c>
      <c r="C12" t="s">
        <v>160</v>
      </c>
      <c r="D12" s="11">
        <v>79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L12" s="11">
        <f t="shared" si="0"/>
        <v>79</v>
      </c>
    </row>
    <row r="13" spans="1:12" ht="15">
      <c r="A13" t="s">
        <v>334</v>
      </c>
      <c r="B13" s="11">
        <v>163</v>
      </c>
      <c r="C13" t="s">
        <v>160</v>
      </c>
      <c r="D13" s="11">
        <v>69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L13" s="11">
        <f t="shared" si="0"/>
        <v>69</v>
      </c>
    </row>
    <row r="14" spans="1:12" ht="15">
      <c r="A14" t="s">
        <v>317</v>
      </c>
      <c r="B14" s="11">
        <v>357</v>
      </c>
      <c r="C14" t="s">
        <v>165</v>
      </c>
      <c r="D14" s="11">
        <v>149</v>
      </c>
      <c r="E14" s="11">
        <v>142</v>
      </c>
      <c r="F14" s="11">
        <v>149</v>
      </c>
      <c r="G14" s="11">
        <v>140</v>
      </c>
      <c r="H14" s="11">
        <v>125</v>
      </c>
      <c r="I14" s="11">
        <v>144</v>
      </c>
      <c r="L14" s="11">
        <f t="shared" si="0"/>
        <v>849</v>
      </c>
    </row>
    <row r="15" spans="1:12" ht="15">
      <c r="A15" t="s">
        <v>326</v>
      </c>
      <c r="B15" s="11">
        <v>356</v>
      </c>
      <c r="C15" t="s">
        <v>165</v>
      </c>
      <c r="D15" s="11">
        <v>98</v>
      </c>
      <c r="E15" s="11">
        <v>76</v>
      </c>
      <c r="F15" s="11">
        <v>99</v>
      </c>
      <c r="G15" s="11">
        <v>98</v>
      </c>
      <c r="H15" s="11">
        <v>109</v>
      </c>
      <c r="I15" s="11">
        <v>108</v>
      </c>
      <c r="L15" s="11">
        <f t="shared" si="0"/>
        <v>588</v>
      </c>
    </row>
    <row r="16" spans="1:12" ht="15">
      <c r="A16" t="s">
        <v>331</v>
      </c>
      <c r="B16" s="11">
        <v>412</v>
      </c>
      <c r="C16" t="s">
        <v>165</v>
      </c>
      <c r="D16" s="11">
        <v>0</v>
      </c>
      <c r="E16" s="11">
        <v>90</v>
      </c>
      <c r="F16" s="11">
        <v>121</v>
      </c>
      <c r="G16" s="11">
        <v>109</v>
      </c>
      <c r="H16" s="11">
        <v>0</v>
      </c>
      <c r="I16" s="11">
        <v>112</v>
      </c>
      <c r="L16" s="11">
        <f t="shared" si="0"/>
        <v>432</v>
      </c>
    </row>
    <row r="17" spans="1:12" ht="15">
      <c r="A17" t="s">
        <v>333</v>
      </c>
      <c r="B17" s="11">
        <v>88</v>
      </c>
      <c r="C17" t="s">
        <v>167</v>
      </c>
      <c r="D17" s="11">
        <v>63</v>
      </c>
      <c r="E17" s="11">
        <v>70</v>
      </c>
      <c r="F17" s="11">
        <v>79</v>
      </c>
      <c r="G17" s="11">
        <v>0</v>
      </c>
      <c r="H17" s="11">
        <v>0</v>
      </c>
      <c r="I17" s="11">
        <v>0</v>
      </c>
      <c r="L17" s="11">
        <f t="shared" si="0"/>
        <v>212</v>
      </c>
    </row>
    <row r="18" spans="1:12" ht="15">
      <c r="A18" t="s">
        <v>325</v>
      </c>
      <c r="B18" s="11">
        <v>97</v>
      </c>
      <c r="C18" t="s">
        <v>167</v>
      </c>
      <c r="D18" s="11">
        <v>101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L18" s="11">
        <f t="shared" si="0"/>
        <v>101</v>
      </c>
    </row>
    <row r="19" spans="1:12" ht="15">
      <c r="A19" t="s">
        <v>319</v>
      </c>
      <c r="B19" s="11">
        <v>62</v>
      </c>
      <c r="C19" t="s">
        <v>158</v>
      </c>
      <c r="D19" s="11">
        <v>134</v>
      </c>
      <c r="E19" s="11">
        <v>116</v>
      </c>
      <c r="F19" s="11">
        <v>97</v>
      </c>
      <c r="G19" s="11">
        <v>99</v>
      </c>
      <c r="H19" s="11">
        <v>90</v>
      </c>
      <c r="I19" s="11">
        <v>119</v>
      </c>
      <c r="L19" s="11">
        <f t="shared" si="0"/>
        <v>655</v>
      </c>
    </row>
    <row r="20" spans="1:12" ht="15">
      <c r="A20" t="s">
        <v>320</v>
      </c>
      <c r="B20" s="11">
        <v>16</v>
      </c>
      <c r="C20" t="s">
        <v>158</v>
      </c>
      <c r="D20" s="11">
        <v>122</v>
      </c>
      <c r="E20" s="11">
        <v>102</v>
      </c>
      <c r="F20" s="11">
        <v>102</v>
      </c>
      <c r="G20" s="11">
        <v>102</v>
      </c>
      <c r="H20" s="11">
        <v>110</v>
      </c>
      <c r="I20" s="11">
        <v>91</v>
      </c>
      <c r="L20" s="11">
        <f t="shared" si="0"/>
        <v>629</v>
      </c>
    </row>
    <row r="21" spans="1:12" ht="15">
      <c r="A21" t="s">
        <v>329</v>
      </c>
      <c r="B21" s="11">
        <v>63</v>
      </c>
      <c r="C21" t="s">
        <v>158</v>
      </c>
      <c r="D21" s="11">
        <v>85</v>
      </c>
      <c r="E21" s="11">
        <v>91</v>
      </c>
      <c r="F21" s="11">
        <v>92</v>
      </c>
      <c r="G21" s="11">
        <v>89</v>
      </c>
      <c r="H21" s="11">
        <v>110</v>
      </c>
      <c r="I21" s="11">
        <v>105</v>
      </c>
      <c r="L21" s="11">
        <f t="shared" si="0"/>
        <v>572</v>
      </c>
    </row>
    <row r="22" spans="1:12" ht="15">
      <c r="A22" t="s">
        <v>324</v>
      </c>
      <c r="B22" s="11">
        <v>323</v>
      </c>
      <c r="C22" t="s">
        <v>158</v>
      </c>
      <c r="D22" s="11">
        <v>56</v>
      </c>
      <c r="E22" s="11">
        <v>102</v>
      </c>
      <c r="F22" s="11">
        <v>107</v>
      </c>
      <c r="G22" s="11">
        <v>72</v>
      </c>
      <c r="H22" s="11">
        <v>101</v>
      </c>
      <c r="I22" s="11">
        <v>97</v>
      </c>
      <c r="L22" s="11">
        <f t="shared" si="0"/>
        <v>535</v>
      </c>
    </row>
    <row r="23" spans="1:12" ht="15">
      <c r="A23" t="s">
        <v>323</v>
      </c>
      <c r="B23" s="11">
        <v>60</v>
      </c>
      <c r="C23" t="s">
        <v>158</v>
      </c>
      <c r="D23" s="11">
        <v>105</v>
      </c>
      <c r="E23" s="11">
        <v>92</v>
      </c>
      <c r="F23" s="11">
        <v>105</v>
      </c>
      <c r="G23" s="11">
        <v>74</v>
      </c>
      <c r="H23" s="11">
        <v>67</v>
      </c>
      <c r="I23" s="11">
        <v>83</v>
      </c>
      <c r="L23" s="11">
        <f t="shared" si="0"/>
        <v>526</v>
      </c>
    </row>
    <row r="24" spans="1:12" ht="15">
      <c r="A24" t="s">
        <v>327</v>
      </c>
      <c r="B24" s="11">
        <v>326</v>
      </c>
      <c r="C24" t="s">
        <v>158</v>
      </c>
      <c r="D24" s="11">
        <v>97</v>
      </c>
      <c r="E24" s="11">
        <v>64</v>
      </c>
      <c r="F24" s="11">
        <v>66</v>
      </c>
      <c r="G24" s="11">
        <v>83</v>
      </c>
      <c r="H24" s="11">
        <v>93</v>
      </c>
      <c r="I24" s="11">
        <v>66</v>
      </c>
      <c r="L24" s="11">
        <f t="shared" si="0"/>
        <v>469</v>
      </c>
    </row>
    <row r="25" spans="1:12" ht="15">
      <c r="A25" t="s">
        <v>335</v>
      </c>
      <c r="B25" s="11">
        <v>272</v>
      </c>
      <c r="C25" t="s">
        <v>162</v>
      </c>
      <c r="D25" s="11">
        <v>52</v>
      </c>
      <c r="E25" s="11">
        <v>61</v>
      </c>
      <c r="F25" s="11">
        <v>54</v>
      </c>
      <c r="G25" s="11">
        <v>98</v>
      </c>
      <c r="H25" s="11">
        <v>0</v>
      </c>
      <c r="I25" s="11">
        <v>0</v>
      </c>
      <c r="L25" s="11">
        <f t="shared" si="0"/>
        <v>265</v>
      </c>
    </row>
    <row r="26" ht="15">
      <c r="I26" s="13" t="s">
        <v>362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K12" sqref="K12"/>
    </sheetView>
  </sheetViews>
  <sheetFormatPr defaultColWidth="9.140625" defaultRowHeight="15"/>
  <cols>
    <col min="1" max="1" width="8.140625" style="11" customWidth="1"/>
    <col min="2" max="2" width="31.57421875" style="0" customWidth="1"/>
    <col min="3" max="11" width="9.140625" style="11" customWidth="1"/>
  </cols>
  <sheetData>
    <row r="1" spans="1:11" ht="15">
      <c r="A1" s="10" t="s">
        <v>337</v>
      </c>
      <c r="B1" s="9" t="s">
        <v>350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7</v>
      </c>
      <c r="H1" s="10" t="s">
        <v>8</v>
      </c>
      <c r="I1" s="10" t="s">
        <v>9</v>
      </c>
      <c r="J1" s="10" t="s">
        <v>10</v>
      </c>
      <c r="K1" s="10" t="s">
        <v>11</v>
      </c>
    </row>
    <row r="2" spans="1:11" ht="15">
      <c r="A2" s="11">
        <v>1</v>
      </c>
      <c r="B2" s="8" t="s">
        <v>159</v>
      </c>
      <c r="C2" s="11">
        <f>SUM(192+190+178+145)</f>
        <v>705</v>
      </c>
      <c r="D2" s="11">
        <f>194+186+183+143</f>
        <v>706</v>
      </c>
      <c r="E2" s="11">
        <v>712</v>
      </c>
      <c r="F2" s="11">
        <v>723</v>
      </c>
      <c r="G2" s="11">
        <v>713</v>
      </c>
      <c r="H2" s="11">
        <v>712</v>
      </c>
      <c r="K2" s="11">
        <f>SUM(C2:J2)</f>
        <v>4271</v>
      </c>
    </row>
    <row r="3" spans="1:11" ht="15">
      <c r="A3" s="11">
        <v>4</v>
      </c>
      <c r="B3" s="8" t="s">
        <v>165</v>
      </c>
      <c r="C3" s="11">
        <f>SUM(176+173+168+146)</f>
        <v>663</v>
      </c>
      <c r="D3" s="11">
        <f>174+167+153+152</f>
        <v>646</v>
      </c>
      <c r="E3" s="11">
        <v>679</v>
      </c>
      <c r="F3" s="11">
        <v>669</v>
      </c>
      <c r="G3" s="11">
        <v>654</v>
      </c>
      <c r="H3" s="11">
        <v>662</v>
      </c>
      <c r="K3" s="11">
        <f>SUM(C3:J3)</f>
        <v>3973</v>
      </c>
    </row>
    <row r="4" spans="1:11" ht="15">
      <c r="A4" s="11">
        <v>2</v>
      </c>
      <c r="B4" s="8" t="s">
        <v>158</v>
      </c>
      <c r="C4" s="11">
        <f>SUM(192+177+169+129)</f>
        <v>667</v>
      </c>
      <c r="D4" s="11">
        <f>198+177+161+127</f>
        <v>663</v>
      </c>
      <c r="E4" s="11">
        <v>693</v>
      </c>
      <c r="F4" s="11">
        <v>654</v>
      </c>
      <c r="G4" s="11">
        <v>667</v>
      </c>
      <c r="H4" s="11">
        <v>625</v>
      </c>
      <c r="K4" s="11">
        <f>SUM(C4:J4)</f>
        <v>3969</v>
      </c>
    </row>
    <row r="5" spans="1:11" ht="15">
      <c r="A5" s="11">
        <v>3</v>
      </c>
      <c r="B5" s="8" t="s">
        <v>160</v>
      </c>
      <c r="C5" s="11">
        <f>SUM(180+172+171+127)</f>
        <v>650</v>
      </c>
      <c r="D5" s="11">
        <f>187+183+172+137</f>
        <v>679</v>
      </c>
      <c r="E5" s="11">
        <v>648</v>
      </c>
      <c r="F5" s="11">
        <v>643</v>
      </c>
      <c r="G5" s="11">
        <v>691</v>
      </c>
      <c r="H5" s="11">
        <v>658</v>
      </c>
      <c r="K5" s="11">
        <f>SUM(C5:J5)</f>
        <v>3969</v>
      </c>
    </row>
    <row r="6" spans="1:11" ht="15">
      <c r="A6" s="11">
        <v>7</v>
      </c>
      <c r="B6" s="8" t="s">
        <v>164</v>
      </c>
      <c r="C6" s="11">
        <f>SUM(175+174+174+123)</f>
        <v>646</v>
      </c>
      <c r="D6" s="11">
        <f>176+170+169+116</f>
        <v>631</v>
      </c>
      <c r="E6" s="11">
        <v>643</v>
      </c>
      <c r="F6" s="11">
        <v>634</v>
      </c>
      <c r="G6" s="11">
        <v>527</v>
      </c>
      <c r="H6" s="11">
        <v>634</v>
      </c>
      <c r="K6" s="11">
        <f>SUM(C6:J6)</f>
        <v>3715</v>
      </c>
    </row>
    <row r="7" spans="1:11" ht="15">
      <c r="A7" s="11">
        <v>5</v>
      </c>
      <c r="B7" s="8" t="s">
        <v>161</v>
      </c>
      <c r="C7" s="11">
        <f>SUM(178+169+166+161)</f>
        <v>674</v>
      </c>
      <c r="D7" s="11">
        <f>162+157+156+141</f>
        <v>616</v>
      </c>
      <c r="E7" s="11">
        <v>622</v>
      </c>
      <c r="F7" s="11">
        <v>543</v>
      </c>
      <c r="G7" s="11">
        <v>630</v>
      </c>
      <c r="H7" s="11">
        <v>542</v>
      </c>
      <c r="K7" s="11">
        <f>SUM(C7:J7)</f>
        <v>3627</v>
      </c>
    </row>
    <row r="8" spans="1:11" ht="15">
      <c r="A8" s="11">
        <v>6</v>
      </c>
      <c r="B8" s="8" t="s">
        <v>163</v>
      </c>
      <c r="C8" s="11">
        <f>SUM(177+172+172+97)</f>
        <v>618</v>
      </c>
      <c r="D8" s="11">
        <f>176+176+176+134</f>
        <v>662</v>
      </c>
      <c r="E8" s="11">
        <v>560</v>
      </c>
      <c r="F8" s="11">
        <v>531</v>
      </c>
      <c r="G8" s="11">
        <v>533</v>
      </c>
      <c r="H8" s="11">
        <v>523</v>
      </c>
      <c r="K8" s="11">
        <f>SUM(C8:J8)</f>
        <v>3427</v>
      </c>
    </row>
    <row r="9" spans="1:11" ht="15">
      <c r="A9" s="11">
        <v>8</v>
      </c>
      <c r="B9" s="8" t="s">
        <v>162</v>
      </c>
      <c r="C9" s="11">
        <f>SUM(158+157+156+27)</f>
        <v>498</v>
      </c>
      <c r="D9" s="11">
        <f>159+142+178+26</f>
        <v>505</v>
      </c>
      <c r="E9" s="11">
        <v>480</v>
      </c>
      <c r="F9" s="11">
        <v>440</v>
      </c>
      <c r="G9" s="11">
        <v>158</v>
      </c>
      <c r="H9" s="11">
        <v>435</v>
      </c>
      <c r="K9" s="11">
        <f>SUM(C9:J9)</f>
        <v>2516</v>
      </c>
    </row>
    <row r="10" spans="1:11" ht="15">
      <c r="A10" s="11">
        <v>9</v>
      </c>
      <c r="B10" s="8" t="s">
        <v>167</v>
      </c>
      <c r="C10" s="11">
        <f>SUM(170+151+149+36)</f>
        <v>506</v>
      </c>
      <c r="D10" s="11">
        <f>169+158+130</f>
        <v>457</v>
      </c>
      <c r="E10" s="11">
        <v>0</v>
      </c>
      <c r="F10" s="11">
        <v>476</v>
      </c>
      <c r="G10" s="11">
        <v>463</v>
      </c>
      <c r="H10" s="11">
        <v>453</v>
      </c>
      <c r="K10" s="11">
        <f>SUM(C10:J10)</f>
        <v>2355</v>
      </c>
    </row>
    <row r="11" spans="1:11" ht="15">
      <c r="A11" s="11">
        <v>10</v>
      </c>
      <c r="B11" s="8" t="s">
        <v>338</v>
      </c>
      <c r="C11" s="11">
        <f>SUM(168+148+137)</f>
        <v>453</v>
      </c>
      <c r="D11" s="11">
        <f>175+161+126</f>
        <v>462</v>
      </c>
      <c r="E11" s="11">
        <v>410</v>
      </c>
      <c r="F11" s="11">
        <v>473</v>
      </c>
      <c r="G11" s="11">
        <v>0</v>
      </c>
      <c r="H11" s="11">
        <v>250</v>
      </c>
      <c r="K11" s="11">
        <f>SUM(C11:J11)</f>
        <v>2048</v>
      </c>
    </row>
    <row r="12" ht="15">
      <c r="K12" s="13" t="s">
        <v>363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1" max="1" width="9.140625" style="11" customWidth="1"/>
    <col min="2" max="2" width="31.28125" style="0" customWidth="1"/>
    <col min="3" max="11" width="9.140625" style="11" customWidth="1"/>
  </cols>
  <sheetData>
    <row r="1" spans="1:11" ht="15">
      <c r="A1" s="12" t="s">
        <v>337</v>
      </c>
      <c r="B1" s="3" t="s">
        <v>339</v>
      </c>
      <c r="C1" s="12" t="s">
        <v>3</v>
      </c>
      <c r="D1" s="12" t="s">
        <v>4</v>
      </c>
      <c r="E1" s="12" t="s">
        <v>5</v>
      </c>
      <c r="F1" s="12" t="s">
        <v>6</v>
      </c>
      <c r="G1" s="12" t="s">
        <v>7</v>
      </c>
      <c r="H1" s="12" t="s">
        <v>8</v>
      </c>
      <c r="I1" s="12" t="s">
        <v>9</v>
      </c>
      <c r="J1" s="12" t="s">
        <v>10</v>
      </c>
      <c r="K1" s="12" t="s">
        <v>11</v>
      </c>
    </row>
    <row r="2" spans="1:11" ht="15">
      <c r="A2" s="11">
        <v>1</v>
      </c>
      <c r="B2" s="8" t="s">
        <v>159</v>
      </c>
      <c r="C2" s="11">
        <f>SUM(188+186+185+123)</f>
        <v>682</v>
      </c>
      <c r="D2" s="11">
        <f>187+185+183+151</f>
        <v>706</v>
      </c>
      <c r="E2" s="11">
        <v>708</v>
      </c>
      <c r="F2" s="11">
        <v>705</v>
      </c>
      <c r="G2" s="11">
        <v>703</v>
      </c>
      <c r="H2" s="11">
        <v>696</v>
      </c>
      <c r="K2" s="11">
        <f>SUM(C2:J2)</f>
        <v>4200</v>
      </c>
    </row>
    <row r="3" spans="1:11" ht="15">
      <c r="A3" s="11">
        <v>2</v>
      </c>
      <c r="B3" s="8" t="s">
        <v>160</v>
      </c>
      <c r="C3" s="11">
        <f>SUM(178+163+162+153)</f>
        <v>656</v>
      </c>
      <c r="D3" s="11">
        <f>183+177+168+125</f>
        <v>653</v>
      </c>
      <c r="E3" s="11">
        <v>662</v>
      </c>
      <c r="F3" s="11">
        <v>666</v>
      </c>
      <c r="G3" s="11">
        <v>665</v>
      </c>
      <c r="H3" s="11">
        <v>669</v>
      </c>
      <c r="K3" s="11">
        <f>SUM(C3:J3)</f>
        <v>3971</v>
      </c>
    </row>
    <row r="4" spans="1:11" ht="15">
      <c r="A4" s="11">
        <v>3</v>
      </c>
      <c r="B4" s="8" t="s">
        <v>158</v>
      </c>
      <c r="C4" s="11">
        <f>SUM(177+174+171+134)</f>
        <v>656</v>
      </c>
      <c r="D4" s="11">
        <f>179+179+175+116</f>
        <v>649</v>
      </c>
      <c r="E4" s="11">
        <v>642</v>
      </c>
      <c r="F4" s="11">
        <v>645</v>
      </c>
      <c r="G4" s="11">
        <v>664</v>
      </c>
      <c r="H4" s="11">
        <v>663</v>
      </c>
      <c r="K4" s="11">
        <f>SUM(C4:J4)</f>
        <v>3919</v>
      </c>
    </row>
    <row r="5" spans="1:11" ht="15">
      <c r="A5" s="11">
        <v>4</v>
      </c>
      <c r="B5" s="8" t="s">
        <v>165</v>
      </c>
      <c r="C5" s="11">
        <f>SUM(167+166+149+149)</f>
        <v>631</v>
      </c>
      <c r="D5" s="11">
        <f>171+164+155+142</f>
        <v>632</v>
      </c>
      <c r="E5" s="11">
        <v>676</v>
      </c>
      <c r="F5" s="11">
        <v>655</v>
      </c>
      <c r="G5" s="11">
        <v>638</v>
      </c>
      <c r="H5" s="11">
        <v>655</v>
      </c>
      <c r="K5" s="11">
        <f>SUM(C5:J5)</f>
        <v>3887</v>
      </c>
    </row>
    <row r="6" spans="1:11" ht="15">
      <c r="A6" s="11">
        <v>5</v>
      </c>
      <c r="B6" s="8" t="s">
        <v>164</v>
      </c>
      <c r="C6" s="11">
        <f>SUM(183+177+172+149)</f>
        <v>681</v>
      </c>
      <c r="D6" s="11">
        <f>178+173+166</f>
        <v>517</v>
      </c>
      <c r="E6" s="11">
        <v>662</v>
      </c>
      <c r="F6" s="11">
        <v>659</v>
      </c>
      <c r="G6" s="11">
        <v>532</v>
      </c>
      <c r="H6" s="11">
        <v>543</v>
      </c>
      <c r="K6" s="11">
        <f>SUM(C6:J6)</f>
        <v>3594</v>
      </c>
    </row>
    <row r="7" spans="1:11" ht="15">
      <c r="A7" s="11">
        <v>6</v>
      </c>
      <c r="B7" s="8" t="s">
        <v>163</v>
      </c>
      <c r="C7" s="11">
        <f>SUM(162+145+143+90)</f>
        <v>540</v>
      </c>
      <c r="D7" s="11">
        <f>148+148+145</f>
        <v>441</v>
      </c>
      <c r="E7" s="11">
        <v>442</v>
      </c>
      <c r="F7" s="11">
        <v>455</v>
      </c>
      <c r="G7" s="11">
        <v>466</v>
      </c>
      <c r="H7" s="11">
        <v>452</v>
      </c>
      <c r="K7" s="11">
        <f>SUM(C7:J7)</f>
        <v>2796</v>
      </c>
    </row>
    <row r="8" spans="1:11" ht="15">
      <c r="A8" s="11">
        <v>7</v>
      </c>
      <c r="B8" s="8" t="s">
        <v>167</v>
      </c>
      <c r="C8" s="11">
        <f>SUM(166+158+140+101)</f>
        <v>565</v>
      </c>
      <c r="D8" s="11">
        <f>175+150+145+70</f>
        <v>540</v>
      </c>
      <c r="E8" s="11">
        <v>0</v>
      </c>
      <c r="F8" s="11">
        <v>421</v>
      </c>
      <c r="G8" s="11">
        <v>452</v>
      </c>
      <c r="H8" s="11">
        <v>478</v>
      </c>
      <c r="K8" s="11">
        <f>SUM(C8:J8)</f>
        <v>2456</v>
      </c>
    </row>
    <row r="9" spans="1:11" ht="15">
      <c r="A9" s="11">
        <v>8</v>
      </c>
      <c r="B9" s="8" t="s">
        <v>166</v>
      </c>
      <c r="C9" s="11">
        <f>SUM(128+120+82)</f>
        <v>330</v>
      </c>
      <c r="D9" s="11">
        <f>140+131+118</f>
        <v>389</v>
      </c>
      <c r="E9" s="11">
        <v>271</v>
      </c>
      <c r="F9" s="11">
        <v>401</v>
      </c>
      <c r="G9" s="11">
        <v>0</v>
      </c>
      <c r="H9" s="11">
        <v>0</v>
      </c>
      <c r="K9" s="11">
        <f>SUM(C9:J9)</f>
        <v>1391</v>
      </c>
    </row>
    <row r="10" spans="1:11" ht="15">
      <c r="A10" s="11">
        <v>9</v>
      </c>
      <c r="B10" s="8" t="s">
        <v>162</v>
      </c>
      <c r="C10" s="11">
        <f>SUM(60+52)</f>
        <v>112</v>
      </c>
      <c r="D10" s="11">
        <f>138+61</f>
        <v>199</v>
      </c>
      <c r="E10" s="11">
        <v>359</v>
      </c>
      <c r="F10" s="11">
        <v>380</v>
      </c>
      <c r="G10" s="11">
        <v>0</v>
      </c>
      <c r="H10" s="11">
        <v>149</v>
      </c>
      <c r="K10" s="11">
        <f>SUM(C10:J10)</f>
        <v>1199</v>
      </c>
    </row>
    <row r="11" ht="15">
      <c r="K11" s="13" t="s">
        <v>363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Uzytkownik</cp:lastModifiedBy>
  <dcterms:created xsi:type="dcterms:W3CDTF">2015-12-20T22:02:26Z</dcterms:created>
  <dcterms:modified xsi:type="dcterms:W3CDTF">2016-03-24T20:01:19Z</dcterms:modified>
  <cp:category/>
  <cp:version/>
  <cp:contentType/>
  <cp:contentStatus/>
</cp:coreProperties>
</file>